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onova22,114 - Oprava ..." sheetId="2" state="visible" r:id="rId3"/>
  </sheets>
  <definedNames>
    <definedName function="false" hidden="false" localSheetId="1" name="_xlnm.Print_Area" vbProcedure="false">'Jablonova22,114 - Oprava ...'!$C$4:$J$76,'Jablonova22,114 - Oprava ...'!$C$82:$J$116,'Jablonova22,114 - Oprava ...'!$C$122:$K$296</definedName>
    <definedName function="false" hidden="false" localSheetId="1" name="_xlnm.Print_Titles" vbProcedure="false">'Jablonova22,114 - Oprava ...'!$132:$132</definedName>
    <definedName function="false" hidden="true" localSheetId="1" name="_xlnm._FilterDatabase" vbProcedure="false">'Jablonova22,114 - Oprava ...'!$C$132:$K$296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<sst xmlns="http://schemas.openxmlformats.org/spreadsheetml/2006/main" count="2024" uniqueCount="551">
  <si>
    <t xml:space="preserve">Export Komplet</t>
  </si>
  <si>
    <t xml:space="preserve">2.0</t>
  </si>
  <si>
    <t xml:space="preserve">False</t>
  </si>
  <si>
    <t xml:space="preserve">{5bf482af-5822-49e7-b7d8-44f96e8a8176}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</si>
  <si>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</si>
  <si>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</si>
  <si>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</si>
  <si>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</si>
  <si>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</si>
  <si>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</si>
  <si>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</si>
  <si>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</si>
  <si>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</si>
  <si>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Jablonova22,114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</si>
  <si>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</si>
  <si>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</si>
  <si>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č.114</t>
  </si>
  <si>
    <t xml:space="preserve">KSO:</t>
  </si>
  <si>
    <t xml:space="preserve">CC-CZ:</t>
  </si>
  <si>
    <t xml:space="preserve">Místo:</t>
  </si>
  <si>
    <t xml:space="preserve">Jabloňova 22,Brno</t>
  </si>
  <si>
    <t xml:space="preserve">Datum:</t>
  </si>
  <si>
    <t xml:space="preserve">24. 3. 2022</t>
  </si>
  <si>
    <t xml:space="preserve">Zadavatel:</t>
  </si>
  <si>
    <t xml:space="preserve">IČ:</t>
  </si>
  <si>
    <t xml:space="preserve">MmBrna,OSM,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</si>
  <si>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</si>
  <si>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</si>
  <si>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</si>
  <si>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</si>
  <si>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</si>
  <si>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</si>
  <si>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</si>
  <si>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</si>
  <si>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</si>
  <si>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</si>
  <si>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</si>
  <si>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</si>
  <si>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</si>
  <si>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</si>
  <si>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</si>
  <si>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</si>
  <si>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</si>
  <si>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</si>
  <si>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</si>
  <si>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</si>
  <si>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</si>
  <si>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</si>
  <si>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</si>
  <si>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</si>
  <si>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</si>
  <si>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</si>
  <si>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</si>
  <si>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</si>
  <si>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</si>
  <si>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</si>
  <si>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</si>
  <si>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</si>
  <si>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</si>
  <si>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</si>
  <si>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</si>
  <si>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</si>
  <si>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</si>
  <si>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</si>
  <si>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</si>
  <si>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</si>
  <si>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</si>
  <si>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</si>
  <si>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</si>
  <si>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</si>
  <si>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</si>
  <si>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</si>
  <si>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</si>
  <si>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</si>
  <si>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</si>
  <si>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</si>
  <si>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</si>
  <si>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</si>
  <si>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</si>
  <si>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</si>
  <si>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</si>
  <si>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</si>
  <si>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</si>
  <si>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</si>
  <si>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</si>
  <si>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</si>
  <si>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</si>
  <si>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</si>
  <si>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</si>
  <si>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</si>
  <si>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</si>
  <si>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</si>
  <si>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</si>
  <si>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</si>
  <si>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</si>
  <si>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</si>
  <si>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</si>
  <si>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</si>
  <si>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</si>
  <si>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</si>
  <si>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</si>
  <si>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</si>
  <si>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</si>
  <si>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</si>
  <si>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</si>
  <si>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</si>
  <si>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</si>
  <si>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</si>
  <si>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</si>
  <si>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</si>
  <si>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</si>
  <si>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</si>
  <si>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</si>
  <si>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</si>
  <si>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</si>
  <si>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</si>
  <si>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</si>
  <si>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</si>
  <si>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</si>
  <si>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</si>
  <si>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</si>
  <si>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</si>
  <si>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</si>
  <si>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</si>
  <si>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</si>
  <si>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</si>
  <si>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</si>
  <si>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</si>
  <si>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</si>
  <si>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</si>
  <si>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</si>
  <si>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1433395263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</si>
  <si>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</si>
  <si>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</si>
  <si>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</si>
  <si>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</si>
  <si>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</si>
  <si>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2022 01</t>
  </si>
  <si>
    <t xml:space="preserve">-1539001731</t>
  </si>
  <si>
    <t xml:space="preserve">VV</t>
  </si>
  <si>
    <t xml:space="preserve">5,8+4,5+23,3+12,2</t>
  </si>
  <si>
    <t xml:space="preserve">3</t>
  </si>
  <si>
    <t xml:space="preserve">612316121</t>
  </si>
  <si>
    <t xml:space="preserve">Sanační omítka vápenná jednovrstvá vnitřních stěn nanášená ručně</t>
  </si>
  <si>
    <t xml:space="preserve">-713029469</t>
  </si>
  <si>
    <t xml:space="preserve">612316191</t>
  </si>
  <si>
    <t xml:space="preserve">Příplatek k sanační vápenné jednovrstvé omítce vnitřních stěn za každých dalších 5 mm tloušťky přes 20 mm ručně</t>
  </si>
  <si>
    <t xml:space="preserve">1484786110</t>
  </si>
  <si>
    <t xml:space="preserve">5</t>
  </si>
  <si>
    <t xml:space="preserve">612325422</t>
  </si>
  <si>
    <t xml:space="preserve">Oprava vnitřní vápenocementové štukové omítky stěn v rozsahu plochy přes 10 do 30 %</t>
  </si>
  <si>
    <t xml:space="preserve">-1806413452</t>
  </si>
  <si>
    <t xml:space="preserve">"1"(2,1*2+2,4)*2,6-0,9*2,0-0,8*2,0-0,6*2,0</t>
  </si>
  <si>
    <t xml:space="preserve">"2"(2,35+2,4)*2*0,6</t>
  </si>
  <si>
    <t xml:space="preserve">"3"(4,0+0,6+2,4+0,12+4,335)*2*2,6-0,8*2,0-1,75*1,95-1,1*0,6</t>
  </si>
  <si>
    <t xml:space="preserve">(1,75+1,95*2)*0,2+(1,1+0,6*2)*0,2</t>
  </si>
  <si>
    <t xml:space="preserve">-2,0"100%"</t>
  </si>
  <si>
    <t xml:space="preserve">"4"(2,8+4,335)*2*2,6-0,8*2,0-0,9*1,95+(1,95*2+0,9)*0,2</t>
  </si>
  <si>
    <t xml:space="preserve">Součet</t>
  </si>
  <si>
    <t xml:space="preserve">619991011</t>
  </si>
  <si>
    <t xml:space="preserve">Obalení konstrukcí a prvků fólií přilepenou lepící páskou</t>
  </si>
  <si>
    <t xml:space="preserve">-736094572</t>
  </si>
  <si>
    <t xml:space="preserve">1,75*1,95+0,9*1,95+1,1*0,6+0,6*0,6</t>
  </si>
  <si>
    <t xml:space="preserve">7</t>
  </si>
  <si>
    <t xml:space="preserve">642-pc 1</t>
  </si>
  <si>
    <t xml:space="preserve">Zapravení spáry v omítce</t>
  </si>
  <si>
    <t xml:space="preserve">m</t>
  </si>
  <si>
    <t xml:space="preserve">-7628410</t>
  </si>
  <si>
    <t xml:space="preserve">8</t>
  </si>
  <si>
    <t xml:space="preserve">642-pc 2</t>
  </si>
  <si>
    <t xml:space="preserve">Zapravení děr v obkladech</t>
  </si>
  <si>
    <t xml:space="preserve">-1253007302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</si>
  <si>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</si>
  <si>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</si>
  <si>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</si>
  <si>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</si>
  <si>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2106980736</t>
  </si>
  <si>
    <t xml:space="preserve">10</t>
  </si>
  <si>
    <t xml:space="preserve">952-pc 1</t>
  </si>
  <si>
    <t xml:space="preserve">Odvoz a likvidace, háčků a šrouby,světel,kuchyňské linky, digestoře, garnyží.záclon,skříňky,zrcadla,poliček,skříně</t>
  </si>
  <si>
    <t xml:space="preserve">1862952587</t>
  </si>
  <si>
    <t xml:space="preserve">11</t>
  </si>
  <si>
    <t xml:space="preserve">952-pc 1a</t>
  </si>
  <si>
    <t xml:space="preserve">Vyklizení bytu a sklepa včetně odvozu</t>
  </si>
  <si>
    <t xml:space="preserve">2133957179</t>
  </si>
  <si>
    <t xml:space="preserve">12</t>
  </si>
  <si>
    <t xml:space="preserve">952-pc 2</t>
  </si>
  <si>
    <t xml:space="preserve">Vyčistit vanu,umyvadlo včetně sifonu,dlažbu,umyvadlo, WC kombi  </t>
  </si>
  <si>
    <t xml:space="preserve">1063149055</t>
  </si>
  <si>
    <t xml:space="preserve">13</t>
  </si>
  <si>
    <t xml:space="preserve">968-pc 4</t>
  </si>
  <si>
    <t xml:space="preserve">Vyvěšení vnitřních dveří -WC a odvoz </t>
  </si>
  <si>
    <t xml:space="preserve">kus</t>
  </si>
  <si>
    <t xml:space="preserve">-433026956</t>
  </si>
  <si>
    <t xml:space="preserve">14</t>
  </si>
  <si>
    <t xml:space="preserve">968-pc 5</t>
  </si>
  <si>
    <t xml:space="preserve">Umýt vchodové dveře,2x dveře vnitřní</t>
  </si>
  <si>
    <t xml:space="preserve">hod</t>
  </si>
  <si>
    <t xml:space="preserve">-1519432767</t>
  </si>
  <si>
    <t xml:space="preserve">968-pc 6</t>
  </si>
  <si>
    <t xml:space="preserve">Oprava poštovní schránky</t>
  </si>
  <si>
    <t xml:space="preserve">-1105395908</t>
  </si>
  <si>
    <t xml:space="preserve">16</t>
  </si>
  <si>
    <t xml:space="preserve">968-pc 7</t>
  </si>
  <si>
    <t xml:space="preserve">umýt PVC a opravit spoje PVC</t>
  </si>
  <si>
    <t xml:space="preserve">621291710</t>
  </si>
  <si>
    <t xml:space="preserve">23,5+12,2</t>
  </si>
  <si>
    <t xml:space="preserve">17</t>
  </si>
  <si>
    <t xml:space="preserve">968-pc 7a</t>
  </si>
  <si>
    <t xml:space="preserve">umýt dlažbu a sokl v předsíni</t>
  </si>
  <si>
    <t xml:space="preserve">-1979804099</t>
  </si>
  <si>
    <t xml:space="preserve">5,8</t>
  </si>
  <si>
    <t xml:space="preserve">18</t>
  </si>
  <si>
    <t xml:space="preserve">968-pc 8</t>
  </si>
  <si>
    <t xml:space="preserve">Výměna petlice a zámku na sklepní koji</t>
  </si>
  <si>
    <t xml:space="preserve">1816317399</t>
  </si>
  <si>
    <t xml:space="preserve">19</t>
  </si>
  <si>
    <t xml:space="preserve">968-pc 9</t>
  </si>
  <si>
    <t xml:space="preserve">Osazení dvířek u vany</t>
  </si>
  <si>
    <t xml:space="preserve">-845500970</t>
  </si>
  <si>
    <t xml:space="preserve">20</t>
  </si>
  <si>
    <t xml:space="preserve">978011121</t>
  </si>
  <si>
    <t xml:space="preserve">Otlučení (osekání) vnitřní vápenné nebo vápenocementové omítky stropů v rozsahu přes 5 do 10 %</t>
  </si>
  <si>
    <t xml:space="preserve">-359238552</t>
  </si>
  <si>
    <t xml:space="preserve">978013141</t>
  </si>
  <si>
    <t xml:space="preserve">Otlučení (osekání) vnitřní vápenné nebo vápenocementové omítky stěn v rozsahu přes 10 do 30 %</t>
  </si>
  <si>
    <t xml:space="preserve">926649643</t>
  </si>
  <si>
    <t xml:space="preserve">997</t>
  </si>
  <si>
    <t xml:space="preserve">Přesun sutě</t>
  </si>
  <si>
    <t xml:space="preserve">22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</si>
  <si>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</si>
  <si>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</si>
  <si>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</si>
  <si>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-1698076398</t>
  </si>
  <si>
    <t xml:space="preserve">23</t>
  </si>
  <si>
    <t xml:space="preserve">997013501</t>
  </si>
  <si>
    <t xml:space="preserve">Odvoz suti a vybouraných hmot na skládku nebo meziskládku do 1 km se složením</t>
  </si>
  <si>
    <t xml:space="preserve">1752798402</t>
  </si>
  <si>
    <t xml:space="preserve">24</t>
  </si>
  <si>
    <t xml:space="preserve">997013509</t>
  </si>
  <si>
    <t xml:space="preserve">Příplatek k odvozu suti a vybouraných hmot na skládku ZKD 1 km přes 1 km</t>
  </si>
  <si>
    <t xml:space="preserve">-437070804</t>
  </si>
  <si>
    <t xml:space="preserve">1,969*14 'Přepočtené koeficientem množství</t>
  </si>
  <si>
    <t xml:space="preserve">25</t>
  </si>
  <si>
    <t xml:space="preserve">997013601</t>
  </si>
  <si>
    <t xml:space="preserve">Poplatek za uložení na skládce (skládkovné) stavebního odpadu</t>
  </si>
  <si>
    <t xml:space="preserve">2002325057</t>
  </si>
  <si>
    <t xml:space="preserve">998</t>
  </si>
  <si>
    <t xml:space="preserve">Přesun hmot</t>
  </si>
  <si>
    <t xml:space="preserve">26</t>
  </si>
  <si>
    <t xml:space="preserve">998018002</t>
  </si>
  <si>
    <t xml:space="preserve">Přesun hmot ruční pro budovy v přes 6 do 12 m</t>
  </si>
  <si>
    <t xml:space="preserve">1883678964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</si>
  <si>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</si>
  <si>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</si>
  <si>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</si>
  <si>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</si>
  <si>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27</t>
  </si>
  <si>
    <t xml:space="preserve">7221-pc1</t>
  </si>
  <si>
    <t xml:space="preserve">Úprava napojení  dřezu </t>
  </si>
  <si>
    <t xml:space="preserve">1114017919</t>
  </si>
  <si>
    <t xml:space="preserve">28</t>
  </si>
  <si>
    <t xml:space="preserve">7221-pc2</t>
  </si>
  <si>
    <t xml:space="preserve">Výměnai uzávěru teplé a stadené vody</t>
  </si>
  <si>
    <t xml:space="preserve">-1139772504</t>
  </si>
  <si>
    <t xml:space="preserve">29</t>
  </si>
  <si>
    <t xml:space="preserve">998722202</t>
  </si>
  <si>
    <t xml:space="preserve">Přesun hmot procentní pro vnitřní vodovod v objektech v přes 6 do 12 m</t>
  </si>
  <si>
    <t xml:space="preserve">%</t>
  </si>
  <si>
    <t xml:space="preserve">742527820</t>
  </si>
  <si>
    <t xml:space="preserve">725</t>
  </si>
  <si>
    <t xml:space="preserve">Zdravotechnika - zařizovací předměty</t>
  </si>
  <si>
    <t xml:space="preserve">30</t>
  </si>
  <si>
    <t xml:space="preserve">725310823</t>
  </si>
  <si>
    <t xml:space="preserve">Demontáž dřez jednoduchý vestavěný v kuchyňských sestavách bez výtokových armatur</t>
  </si>
  <si>
    <t xml:space="preserve">soubor</t>
  </si>
  <si>
    <t xml:space="preserve">-1764824580</t>
  </si>
  <si>
    <t xml:space="preserve">31</t>
  </si>
  <si>
    <t xml:space="preserve">7256-pc 1</t>
  </si>
  <si>
    <t xml:space="preserve">Vyřazení sporáku na základě vyřazovacího protokolu, následná likvidace sporáku</t>
  </si>
  <si>
    <t xml:space="preserve">-438942005</t>
  </si>
  <si>
    <t xml:space="preserve">32</t>
  </si>
  <si>
    <t xml:space="preserve">725820801</t>
  </si>
  <si>
    <t xml:space="preserve">Demontáž baterie nástěnné do G 3 / 4</t>
  </si>
  <si>
    <t xml:space="preserve">1188452757</t>
  </si>
  <si>
    <t xml:space="preserve">33</t>
  </si>
  <si>
    <t xml:space="preserve">725820802</t>
  </si>
  <si>
    <t xml:space="preserve">Demontáž baterie stojánkové do jednoho otvoru</t>
  </si>
  <si>
    <t xml:space="preserve">1587919046</t>
  </si>
  <si>
    <t xml:space="preserve">34</t>
  </si>
  <si>
    <t xml:space="preserve">725822613</t>
  </si>
  <si>
    <t xml:space="preserve">Baterie umyvadlová stojánková páková s výpustí</t>
  </si>
  <si>
    <t xml:space="preserve">-1644606971</t>
  </si>
  <si>
    <t xml:space="preserve">35</t>
  </si>
  <si>
    <t xml:space="preserve">725831313</t>
  </si>
  <si>
    <t xml:space="preserve">Baterie vanová nástěnná páková s příslušenstvím a pohyblivým držákem</t>
  </si>
  <si>
    <t xml:space="preserve">744775802</t>
  </si>
  <si>
    <t xml:space="preserve">36</t>
  </si>
  <si>
    <t xml:space="preserve">998725202</t>
  </si>
  <si>
    <t xml:space="preserve">Přesun hmot procentní pro zařizovací předměty v objektech v přes 6 do 12 m</t>
  </si>
  <si>
    <t xml:space="preserve">-1584681506</t>
  </si>
  <si>
    <t xml:space="preserve">734</t>
  </si>
  <si>
    <t xml:space="preserve">Ústřední vytápění - armatury</t>
  </si>
  <si>
    <t xml:space="preserve">37</t>
  </si>
  <si>
    <t xml:space="preserve">734221682.GCM</t>
  </si>
  <si>
    <t xml:space="preserve">Výměna termostatické hlavice </t>
  </si>
  <si>
    <t xml:space="preserve">-827770997</t>
  </si>
  <si>
    <t xml:space="preserve">38</t>
  </si>
  <si>
    <t xml:space="preserve">998734202</t>
  </si>
  <si>
    <t xml:space="preserve">Přesun hmot procentní pro armatury v objektech v přes 6 do 12 m</t>
  </si>
  <si>
    <t xml:space="preserve">1655048307</t>
  </si>
  <si>
    <t xml:space="preserve">735</t>
  </si>
  <si>
    <t xml:space="preserve">Ústřední vytápění - otopná tělesa</t>
  </si>
  <si>
    <t xml:space="preserve">39</t>
  </si>
  <si>
    <t xml:space="preserve">735111810R.1</t>
  </si>
  <si>
    <t xml:space="preserve">Demontáž otopného tělesa v předsíni</t>
  </si>
  <si>
    <t xml:space="preserve">-1159689308</t>
  </si>
  <si>
    <t xml:space="preserve">40</t>
  </si>
  <si>
    <t xml:space="preserve">735152596</t>
  </si>
  <si>
    <t xml:space="preserve">Otopné těleso-stejný výkon jako původní</t>
  </si>
  <si>
    <t xml:space="preserve">-1886842547</t>
  </si>
  <si>
    <t xml:space="preserve">41</t>
  </si>
  <si>
    <t xml:space="preserve">735191905</t>
  </si>
  <si>
    <t xml:space="preserve">Odvzdušnění otopných těles</t>
  </si>
  <si>
    <t xml:space="preserve">1033031792</t>
  </si>
  <si>
    <t xml:space="preserve">42</t>
  </si>
  <si>
    <t xml:space="preserve">735191910</t>
  </si>
  <si>
    <t xml:space="preserve">Napuštění vody do otopných těles</t>
  </si>
  <si>
    <t xml:space="preserve">-1075232977</t>
  </si>
  <si>
    <t xml:space="preserve">43</t>
  </si>
  <si>
    <t xml:space="preserve">735494811</t>
  </si>
  <si>
    <t xml:space="preserve">Vypuštění vody z otopných těles</t>
  </si>
  <si>
    <t xml:space="preserve">-743796390</t>
  </si>
  <si>
    <t xml:space="preserve">44</t>
  </si>
  <si>
    <t xml:space="preserve">735890802</t>
  </si>
  <si>
    <t xml:space="preserve">Přemístění demontovaného otopného tělesa vodorovně 100 m v objektech výšky přes 6 do 12 m</t>
  </si>
  <si>
    <t xml:space="preserve">-2123842630</t>
  </si>
  <si>
    <t xml:space="preserve">45</t>
  </si>
  <si>
    <t xml:space="preserve">735-Pc 4</t>
  </si>
  <si>
    <t xml:space="preserve">Oprava poškozeného OT v pokoji -přikotvení,čištění </t>
  </si>
  <si>
    <t xml:space="preserve">-1004481256</t>
  </si>
  <si>
    <t xml:space="preserve">46</t>
  </si>
  <si>
    <t xml:space="preserve">735-Pc 5</t>
  </si>
  <si>
    <t xml:space="preserve">Výměna pokojového termostatu včetně nastavení</t>
  </si>
  <si>
    <t xml:space="preserve">-326545160</t>
  </si>
  <si>
    <t xml:space="preserve">47</t>
  </si>
  <si>
    <t xml:space="preserve">998735202</t>
  </si>
  <si>
    <t xml:space="preserve">Přesun hmot procentní pro otopná tělesa v objektech v do 12 m</t>
  </si>
  <si>
    <t xml:space="preserve">-642182565</t>
  </si>
  <si>
    <t xml:space="preserve">741</t>
  </si>
  <si>
    <t xml:space="preserve">Elektroinstalace - silnoproud</t>
  </si>
  <si>
    <t xml:space="preserve">48</t>
  </si>
  <si>
    <t xml:space="preserve">M</t>
  </si>
  <si>
    <t xml:space="preserve">34512200</t>
  </si>
  <si>
    <t xml:space="preserve">objímka žárovky E14 svorcová 1253-040 termoplast</t>
  </si>
  <si>
    <t xml:space="preserve">2013772213</t>
  </si>
  <si>
    <t xml:space="preserve">49</t>
  </si>
  <si>
    <t xml:space="preserve">34774102</t>
  </si>
  <si>
    <t xml:space="preserve">žárovka LED E27 6W</t>
  </si>
  <si>
    <t xml:space="preserve">-1984072162</t>
  </si>
  <si>
    <t xml:space="preserve">50</t>
  </si>
  <si>
    <t xml:space="preserve">741330335</t>
  </si>
  <si>
    <t xml:space="preserve">Montáž ovladač tlačítkový vestavný-objímka se žárovkou</t>
  </si>
  <si>
    <t xml:space="preserve">-1139515860</t>
  </si>
  <si>
    <t xml:space="preserve">51</t>
  </si>
  <si>
    <t xml:space="preserve">741370002</t>
  </si>
  <si>
    <t xml:space="preserve">Montáž svítidlo žárovkové bytové stropní přisazené 1 zdroj se sklem</t>
  </si>
  <si>
    <t xml:space="preserve">118127778</t>
  </si>
  <si>
    <t xml:space="preserve">52</t>
  </si>
  <si>
    <t xml:space="preserve">348212</t>
  </si>
  <si>
    <t xml:space="preserve">svítidlo bytové žárovkové stropní včetně světelného zdroje a recykl.poplatku</t>
  </si>
  <si>
    <t xml:space="preserve">1752715215</t>
  </si>
  <si>
    <t xml:space="preserve">53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</si>
  <si>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</si>
  <si>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</si>
  <si>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411595487</t>
  </si>
  <si>
    <t xml:space="preserve">54</t>
  </si>
  <si>
    <t xml:space="preserve">741810001</t>
  </si>
  <si>
    <t xml:space="preserve">Celková prohlídka elektrického rozvodu a zařízení do 100 000,- Kč</t>
  </si>
  <si>
    <t xml:space="preserve">-730507471</t>
  </si>
  <si>
    <t xml:space="preserve">55</t>
  </si>
  <si>
    <t xml:space="preserve">741811011</t>
  </si>
  <si>
    <t xml:space="preserve">Kontrola rozvaděč nn silový hmotnosti do 200 kg</t>
  </si>
  <si>
    <t xml:space="preserve">-1819472574</t>
  </si>
  <si>
    <t xml:space="preserve">56</t>
  </si>
  <si>
    <t xml:space="preserve">7419-pc 2</t>
  </si>
  <si>
    <t xml:space="preserve">D+M osvětlení kuchyňské linky pod horníma skříňkama</t>
  </si>
  <si>
    <t xml:space="preserve">-2135941869</t>
  </si>
  <si>
    <t xml:space="preserve">57</t>
  </si>
  <si>
    <t xml:space="preserve">7419-pc 3</t>
  </si>
  <si>
    <t xml:space="preserve">Drobný pomocný instalační materiál (objímky, svorky, sádra, aj.)</t>
  </si>
  <si>
    <t xml:space="preserve">1638579126</t>
  </si>
  <si>
    <t xml:space="preserve">58</t>
  </si>
  <si>
    <t xml:space="preserve">7419-pc 4</t>
  </si>
  <si>
    <t xml:space="preserve">Oprava nebo výměna vypínače, dvojzásuvky,zásuvky,internetu,televize</t>
  </si>
  <si>
    <t xml:space="preserve">470509641</t>
  </si>
  <si>
    <t xml:space="preserve">6+3+5+2+2</t>
  </si>
  <si>
    <t xml:space="preserve">59</t>
  </si>
  <si>
    <t xml:space="preserve">7420-pc 5</t>
  </si>
  <si>
    <t xml:space="preserve">Likvidace demontovaného elektroodpadu</t>
  </si>
  <si>
    <t xml:space="preserve">1641328538</t>
  </si>
  <si>
    <t xml:space="preserve">60</t>
  </si>
  <si>
    <t xml:space="preserve">7420-pc 6</t>
  </si>
  <si>
    <t xml:space="preserve">Dodávka a montáž el.sporáku</t>
  </si>
  <si>
    <t xml:space="preserve">-1895947100</t>
  </si>
  <si>
    <t xml:space="preserve">61</t>
  </si>
  <si>
    <t xml:space="preserve">998741202</t>
  </si>
  <si>
    <t xml:space="preserve">Přesun hmot procentní pro silnoproud v objektech v přes 6 do 12 m</t>
  </si>
  <si>
    <t xml:space="preserve">1934724621</t>
  </si>
  <si>
    <t xml:space="preserve">742</t>
  </si>
  <si>
    <t xml:space="preserve">Elektroinstalace - slaboproud</t>
  </si>
  <si>
    <t xml:space="preserve">62</t>
  </si>
  <si>
    <t xml:space="preserve">742310006</t>
  </si>
  <si>
    <t xml:space="preserve">Montáž domácího nástěnného telefonu</t>
  </si>
  <si>
    <t xml:space="preserve">-738547133</t>
  </si>
  <si>
    <t xml:space="preserve">63</t>
  </si>
  <si>
    <t xml:space="preserve">38226805</t>
  </si>
  <si>
    <t xml:space="preserve">domovní telefon s bzučákem</t>
  </si>
  <si>
    <t xml:space="preserve">-1177997853</t>
  </si>
  <si>
    <t xml:space="preserve">64</t>
  </si>
  <si>
    <t xml:space="preserve">742310806</t>
  </si>
  <si>
    <t xml:space="preserve">Demontáž domácího nástěnného telefonu</t>
  </si>
  <si>
    <t xml:space="preserve">-206248838</t>
  </si>
  <si>
    <t xml:space="preserve">65</t>
  </si>
  <si>
    <t xml:space="preserve">998742202</t>
  </si>
  <si>
    <t xml:space="preserve">Přesun hmot procentní pro slaboproud v objektech v do 12 m</t>
  </si>
  <si>
    <t xml:space="preserve">1739508330</t>
  </si>
  <si>
    <t xml:space="preserve">766</t>
  </si>
  <si>
    <t xml:space="preserve">Konstrukce truhlářské</t>
  </si>
  <si>
    <t xml:space="preserve">66</t>
  </si>
  <si>
    <t xml:space="preserve">61162014R3</t>
  </si>
  <si>
    <t xml:space="preserve">D+m dveře jednokřídlé fóliový plné bílé  600x1970mm včetně kování,klik a zámku (WC) nutno přeměřit na stavbě</t>
  </si>
  <si>
    <t xml:space="preserve">548108833</t>
  </si>
  <si>
    <t xml:space="preserve">67</t>
  </si>
  <si>
    <t xml:space="preserve">766-pc 1</t>
  </si>
  <si>
    <t xml:space="preserve">Výměna ovládání oken- pákového mechanizmu-kuchyň a koupelna,hygienické vyčištění a seřízení oken</t>
  </si>
  <si>
    <t xml:space="preserve">2079516650</t>
  </si>
  <si>
    <t xml:space="preserve">68</t>
  </si>
  <si>
    <t xml:space="preserve">766-pc 2</t>
  </si>
  <si>
    <t xml:space="preserve">Vyčištění, opravení a seřízení oken</t>
  </si>
  <si>
    <t xml:space="preserve">-309980448</t>
  </si>
  <si>
    <t xml:space="preserve">69</t>
  </si>
  <si>
    <t xml:space="preserve">766-pc 3</t>
  </si>
  <si>
    <t xml:space="preserve">D+m kuchynské linky včetně dřezu,baterie,digestoře,skříně..-dle původního tvaru kuch.linky viz TZ</t>
  </si>
  <si>
    <t xml:space="preserve">1606860429</t>
  </si>
  <si>
    <t xml:space="preserve">70</t>
  </si>
  <si>
    <t xml:space="preserve">766-pc 4</t>
  </si>
  <si>
    <t xml:space="preserve">Oprava a vyčištění vestavěných skříní,úchytů</t>
  </si>
  <si>
    <t xml:space="preserve">1415678789</t>
  </si>
  <si>
    <t xml:space="preserve">71</t>
  </si>
  <si>
    <t xml:space="preserve">766-pc 5</t>
  </si>
  <si>
    <t xml:space="preserve">Výměna přechodové lišty předsín-pokoj</t>
  </si>
  <si>
    <t xml:space="preserve">-1993207194</t>
  </si>
  <si>
    <t xml:space="preserve">72</t>
  </si>
  <si>
    <t xml:space="preserve">766-pc 6</t>
  </si>
  <si>
    <t xml:space="preserve">Výměna parapetu v pokoji č.3 včetně zapravení</t>
  </si>
  <si>
    <t xml:space="preserve">-1070094085</t>
  </si>
  <si>
    <t xml:space="preserve">73</t>
  </si>
  <si>
    <t xml:space="preserve">998766202</t>
  </si>
  <si>
    <t xml:space="preserve">Přesun hmot procentní pro kce truhlářské v objektech v přes 6 do 12 m</t>
  </si>
  <si>
    <t xml:space="preserve">668184271</t>
  </si>
  <si>
    <t xml:space="preserve">776</t>
  </si>
  <si>
    <t xml:space="preserve">Podlahy povlakové</t>
  </si>
  <si>
    <t xml:space="preserve">74</t>
  </si>
  <si>
    <t xml:space="preserve">776410811</t>
  </si>
  <si>
    <t xml:space="preserve">Odstranění soklíků a lišt pryžových nebo plastových</t>
  </si>
  <si>
    <t xml:space="preserve">311541838</t>
  </si>
  <si>
    <t xml:space="preserve">75</t>
  </si>
  <si>
    <t xml:space="preserve">7764211111</t>
  </si>
  <si>
    <t xml:space="preserve">Montáž a dodávka obvodových PVC lišt lepením</t>
  </si>
  <si>
    <t xml:space="preserve">952773869</t>
  </si>
  <si>
    <t xml:space="preserve">"3,4"(6,47+4,0+0,6)*2+(2,8+4,4)*2</t>
  </si>
  <si>
    <t xml:space="preserve">76</t>
  </si>
  <si>
    <t xml:space="preserve">998776202</t>
  </si>
  <si>
    <t xml:space="preserve">Přesun hmot procentní pro podlahy povlakové v objektech v přes 6 do 12 m</t>
  </si>
  <si>
    <t xml:space="preserve">-928694969</t>
  </si>
  <si>
    <t xml:space="preserve">783</t>
  </si>
  <si>
    <t xml:space="preserve">Dokončovací práce - nátěry</t>
  </si>
  <si>
    <t xml:space="preserve">77</t>
  </si>
  <si>
    <t xml:space="preserve">783301311</t>
  </si>
  <si>
    <t xml:space="preserve">Odmaštění zámečnických konstrukcí vodou ředitelným odmašťovačem</t>
  </si>
  <si>
    <t xml:space="preserve">922620194</t>
  </si>
  <si>
    <t xml:space="preserve">78</t>
  </si>
  <si>
    <t xml:space="preserve">783306801</t>
  </si>
  <si>
    <t xml:space="preserve">Odstranění nátěru ze zámečnických konstrukcí obroušením</t>
  </si>
  <si>
    <t xml:space="preserve">30219855</t>
  </si>
  <si>
    <t xml:space="preserve">4,6*0,25+4,8*0,25*2</t>
  </si>
  <si>
    <t xml:space="preserve">79</t>
  </si>
  <si>
    <t xml:space="preserve">783314101</t>
  </si>
  <si>
    <t xml:space="preserve">Základní jednonásobný syntetický nátěr zámečnických konstrukcí</t>
  </si>
  <si>
    <t xml:space="preserve">433958348</t>
  </si>
  <si>
    <t xml:space="preserve">80</t>
  </si>
  <si>
    <t xml:space="preserve">783315101</t>
  </si>
  <si>
    <t xml:space="preserve">Mezinátěr jednonásobný syntetický standardní zámečnických konstrukcí</t>
  </si>
  <si>
    <t xml:space="preserve">-1487265263</t>
  </si>
  <si>
    <t xml:space="preserve">81</t>
  </si>
  <si>
    <t xml:space="preserve">783317101</t>
  </si>
  <si>
    <t xml:space="preserve">Krycí jednonásobný syntetický standardní nátěr zámečnických konstrukcí</t>
  </si>
  <si>
    <t xml:space="preserve">-598468258</t>
  </si>
  <si>
    <t xml:space="preserve">784</t>
  </si>
  <si>
    <t xml:space="preserve">Dokončovací práce - malby a tapety</t>
  </si>
  <si>
    <t xml:space="preserve">82</t>
  </si>
  <si>
    <t xml:space="preserve">784121001</t>
  </si>
  <si>
    <t xml:space="preserve">Oškrabání malby v mísnostech v do 3,80 m</t>
  </si>
  <si>
    <t xml:space="preserve">856497667</t>
  </si>
  <si>
    <t xml:space="preserve">45,8</t>
  </si>
  <si>
    <t xml:space="preserve">"1"(2,1*2+2,4)*2,6</t>
  </si>
  <si>
    <t xml:space="preserve">"2"(1,7+0,64+2,4)*2*0,6+4</t>
  </si>
  <si>
    <t xml:space="preserve">"3"(4,0+6,47)*2*2,6</t>
  </si>
  <si>
    <t xml:space="preserve">"4"(4,36+2,8)*2*2,6</t>
  </si>
  <si>
    <t xml:space="preserve">83</t>
  </si>
  <si>
    <t xml:space="preserve">784121011</t>
  </si>
  <si>
    <t xml:space="preserve">Rozmývání podkladu po oškrabání malby v místnostech v do 3,80 m</t>
  </si>
  <si>
    <t xml:space="preserve">642898721</t>
  </si>
  <si>
    <t xml:space="preserve">84</t>
  </si>
  <si>
    <t xml:space="preserve">784181101</t>
  </si>
  <si>
    <t xml:space="preserve">Základní akrylátová jednonásobná bezbarvá penetrace podkladu v místnostech v do 3,80 m</t>
  </si>
  <si>
    <t xml:space="preserve">-372504246</t>
  </si>
  <si>
    <t xml:space="preserve">85</t>
  </si>
  <si>
    <t xml:space="preserve">784221101</t>
  </si>
  <si>
    <t xml:space="preserve">Dvojnásobné bílé malby ze směsí za sucha dobře otěruvzdorných v místnostech do 3,80 m</t>
  </si>
  <si>
    <t xml:space="preserve">953806659</t>
  </si>
  <si>
    <t xml:space="preserve">HZS</t>
  </si>
  <si>
    <t xml:space="preserve">Hodinové zúčtovací sazby</t>
  </si>
  <si>
    <t xml:space="preserve">86</t>
  </si>
  <si>
    <t xml:space="preserve">HZS2211</t>
  </si>
  <si>
    <t xml:space="preserve">Hodinová zúčtovací sazba instalatér</t>
  </si>
  <si>
    <t xml:space="preserve">512</t>
  </si>
  <si>
    <t xml:space="preserve">296430180</t>
  </si>
  <si>
    <t xml:space="preserve">"drobné pomocné instalatérské práce"5</t>
  </si>
  <si>
    <t xml:space="preserve">87</t>
  </si>
  <si>
    <t xml:space="preserve">HZS2231</t>
  </si>
  <si>
    <t xml:space="preserve">Hodinová zúčtovací sazba elektrikář</t>
  </si>
  <si>
    <t xml:space="preserve">190346645</t>
  </si>
  <si>
    <t xml:space="preserve">" prohlídka systému"4</t>
  </si>
  <si>
    <t xml:space="preserve">"drobné pomocné práce"4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</si>
  <si>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</si>
  <si>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</si>
  <si>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</si>
  <si>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</si>
  <si>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88</t>
  </si>
  <si>
    <t xml:space="preserve">030001000</t>
  </si>
  <si>
    <t xml:space="preserve">Zařízení staveniště 1%</t>
  </si>
  <si>
    <t xml:space="preserve">1024</t>
  </si>
  <si>
    <t xml:space="preserve">1631164395</t>
  </si>
  <si>
    <t xml:space="preserve">VRN6</t>
  </si>
  <si>
    <t xml:space="preserve">Územní vlivy</t>
  </si>
  <si>
    <t xml:space="preserve">89</t>
  </si>
  <si>
    <t xml:space="preserve">062002000</t>
  </si>
  <si>
    <t xml:space="preserve">Ztížené dopravní podmínky 3,2%</t>
  </si>
  <si>
    <t xml:space="preserve">-1810797577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</si>
</sst>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43:F148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Jablonova22,114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č.114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24. 3. 2022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'Jablonova22,114 -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'Jablonova22,114 - Oprava ...'!P133</f>
        <v>0</v>
      </c>
      <c r="AV95" s="94" t="n">
        <f aca="false">'Jablonova22,114 - Oprava ...'!J31</f>
        <v>0</v>
      </c>
      <c r="AW95" s="94" t="n">
        <f aca="false">'Jablonova22,114 - Oprava ...'!J32</f>
        <v>0</v>
      </c>
      <c r="AX95" s="94" t="n">
        <f aca="false">'Jablonova22,114 - Oprava ...'!J33</f>
        <v>0</v>
      </c>
      <c r="AY95" s="94" t="n">
        <f aca="false">'Jablonova22,114 - Oprava ...'!J34</f>
        <v>0</v>
      </c>
      <c r="AZ95" s="94" t="n">
        <f aca="false">'Jablonova22,114 - Oprava ...'!F31</f>
        <v>0</v>
      </c>
      <c r="BA95" s="94" t="n">
        <f aca="false">'Jablonova22,114 - Oprava ...'!F32</f>
        <v>0</v>
      </c>
      <c r="BB95" s="94" t="n">
        <f aca="false">'Jablonova22,114 - Oprava ...'!F33</f>
        <v>0</v>
      </c>
      <c r="BC95" s="94" t="n">
        <f aca="false">'Jablonova22,114 - Oprava ...'!F34</f>
        <v>0</v>
      </c>
      <c r="BD95" s="96" t="n">
        <f aca="false">'Jablonova22,114 - Oprava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22,114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97"/>
  <sheetViews>
    <sheetView showFormulas="false" showGridLines="false" showRowColHeaders="true" showZeros="true" rightToLeft="false" tabSelected="true" showOutlineSymbols="true" defaultGridColor="true" view="normal" topLeftCell="A114" colorId="64" zoomScale="100" zoomScaleNormal="100" zoomScalePageLayoutView="100" workbookViewId="0">
      <selection pane="topLeft" activeCell="F143" activeCellId="0" sqref="F143:F14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24. 3. 2022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ROUND(J133,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ROUND((SUM(BE133:BE296)),  2)</f>
        <v>0</v>
      </c>
      <c r="G31" s="22"/>
      <c r="H31" s="22"/>
      <c r="I31" s="112" t="n">
        <v>0.21</v>
      </c>
      <c r="J31" s="111" t="n">
        <f aca="false">ROUND(((SUM(BE133:BE296))*I31),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ROUND((SUM(BF133:BF296)),  2)</f>
        <v>0</v>
      </c>
      <c r="G32" s="22"/>
      <c r="H32" s="22"/>
      <c r="I32" s="112" t="n">
        <v>0.15</v>
      </c>
      <c r="J32" s="111" t="n">
        <f aca="false">ROUND(((SUM(BF133:BF296))*I32),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ROUND((SUM(BG133:BG296)),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ROUND((SUM(BH133:BH296)),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ROUND((SUM(BI133:BI296)),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č.114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22,Brno</v>
      </c>
      <c r="G87" s="22"/>
      <c r="H87" s="22"/>
      <c r="I87" s="15" t="s">
        <v>21</v>
      </c>
      <c r="J87" s="101" t="str">
        <f aca="false">IF(J10="","",J10)</f>
        <v>24. 3. 2022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J133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J134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J135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J137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J154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J183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J189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J191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J192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J196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J204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J207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J217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J234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J239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J249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J254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J261</f>
        <v>0</v>
      </c>
      <c r="L111" s="131"/>
    </row>
    <row r="112" s="125" customFormat="true" ht="24.95" hidden="false" customHeight="true" outlineLevel="0" collapsed="false">
      <c r="B112" s="126"/>
      <c r="D112" s="127" t="s">
        <v>104</v>
      </c>
      <c r="E112" s="128"/>
      <c r="F112" s="128"/>
      <c r="G112" s="128"/>
      <c r="H112" s="128"/>
      <c r="I112" s="128"/>
      <c r="J112" s="129" t="n">
        <f aca="false">J284</f>
        <v>0</v>
      </c>
      <c r="L112" s="126"/>
    </row>
    <row r="113" s="125" customFormat="true" ht="24.95" hidden="false" customHeight="true" outlineLevel="0" collapsed="false">
      <c r="B113" s="126"/>
      <c r="D113" s="127" t="s">
        <v>105</v>
      </c>
      <c r="E113" s="128"/>
      <c r="F113" s="128"/>
      <c r="G113" s="128"/>
      <c r="H113" s="128"/>
      <c r="I113" s="128"/>
      <c r="J113" s="129" t="n">
        <f aca="false">J292</f>
        <v>0</v>
      </c>
      <c r="L113" s="126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J293</f>
        <v>0</v>
      </c>
      <c r="L114" s="131"/>
    </row>
    <row r="115" s="130" customFormat="true" ht="19.95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J295</f>
        <v>0</v>
      </c>
      <c r="L115" s="131"/>
    </row>
    <row r="116" s="27" customFormat="true" ht="21.85" hidden="false" customHeight="true" outlineLevel="0" collapsed="false">
      <c r="A116" s="22"/>
      <c r="B116" s="23"/>
      <c r="C116" s="22"/>
      <c r="D116" s="22"/>
      <c r="E116" s="22"/>
      <c r="F116" s="22"/>
      <c r="G116" s="22"/>
      <c r="H116" s="22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21" s="27" customFormat="true" ht="6.95" hidden="false" customHeight="true" outlineLevel="0" collapsed="false">
      <c r="A121" s="22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24.95" hidden="false" customHeight="true" outlineLevel="0" collapsed="false">
      <c r="A122" s="22"/>
      <c r="B122" s="23"/>
      <c r="C122" s="7" t="s">
        <v>108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2" hidden="false" customHeight="true" outlineLevel="0" collapsed="false">
      <c r="A124" s="22"/>
      <c r="B124" s="23"/>
      <c r="C124" s="15" t="s">
        <v>15</v>
      </c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6.5" hidden="false" customHeight="true" outlineLevel="0" collapsed="false">
      <c r="A125" s="22"/>
      <c r="B125" s="23"/>
      <c r="C125" s="22"/>
      <c r="D125" s="22"/>
      <c r="E125" s="100" t="str">
        <f aca="false">E7</f>
        <v>Oprava bytu č.114</v>
      </c>
      <c r="F125" s="100"/>
      <c r="G125" s="100"/>
      <c r="H125" s="100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19</v>
      </c>
      <c r="D127" s="22"/>
      <c r="E127" s="22"/>
      <c r="F127" s="16" t="str">
        <f aca="false">F10</f>
        <v>Jabloňova 22,Brno</v>
      </c>
      <c r="G127" s="22"/>
      <c r="H127" s="22"/>
      <c r="I127" s="15" t="s">
        <v>21</v>
      </c>
      <c r="J127" s="101" t="str">
        <f aca="false">IF(J10="","",J10)</f>
        <v>24. 3. 2022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23</v>
      </c>
      <c r="D129" s="22"/>
      <c r="E129" s="22"/>
      <c r="F129" s="16" t="str">
        <f aca="false">E13</f>
        <v>MmBrna,OSM, Husova 3,Brno</v>
      </c>
      <c r="G129" s="22"/>
      <c r="H129" s="22"/>
      <c r="I129" s="15" t="s">
        <v>29</v>
      </c>
      <c r="J129" s="121" t="str">
        <f aca="false">E19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5.15" hidden="false" customHeight="true" outlineLevel="0" collapsed="false">
      <c r="A130" s="22"/>
      <c r="B130" s="23"/>
      <c r="C130" s="15" t="s">
        <v>27</v>
      </c>
      <c r="D130" s="22"/>
      <c r="E130" s="22"/>
      <c r="F130" s="16" t="str">
        <f aca="false">IF(E16="","",E16)</f>
        <v>Vyplň údaj</v>
      </c>
      <c r="G130" s="22"/>
      <c r="H130" s="22"/>
      <c r="I130" s="15" t="s">
        <v>32</v>
      </c>
      <c r="J130" s="121" t="str">
        <f aca="false">E22</f>
        <v>Radka Volková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0.3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141" customFormat="true" ht="29.3" hidden="false" customHeight="true" outlineLevel="0" collapsed="false">
      <c r="A132" s="135"/>
      <c r="B132" s="136"/>
      <c r="C132" s="137" t="s">
        <v>109</v>
      </c>
      <c r="D132" s="138" t="s">
        <v>59</v>
      </c>
      <c r="E132" s="138" t="s">
        <v>55</v>
      </c>
      <c r="F132" s="138" t="s">
        <v>56</v>
      </c>
      <c r="G132" s="138" t="s">
        <v>110</v>
      </c>
      <c r="H132" s="138" t="s">
        <v>111</v>
      </c>
      <c r="I132" s="138" t="s">
        <v>112</v>
      </c>
      <c r="J132" s="138" t="s">
        <v>84</v>
      </c>
      <c r="K132" s="139" t="s">
        <v>113</v>
      </c>
      <c r="L132" s="140"/>
      <c r="M132" s="68"/>
      <c r="N132" s="69" t="s">
        <v>38</v>
      </c>
      <c r="O132" s="69" t="s">
        <v>114</v>
      </c>
      <c r="P132" s="69" t="s">
        <v>115</v>
      </c>
      <c r="Q132" s="69" t="s">
        <v>116</v>
      </c>
      <c r="R132" s="69" t="s">
        <v>117</v>
      </c>
      <c r="S132" s="69" t="s">
        <v>118</v>
      </c>
      <c r="T132" s="70" t="s">
        <v>119</v>
      </c>
      <c r="U132" s="135"/>
      <c r="V132" s="135"/>
      <c r="W132" s="135"/>
      <c r="X132" s="135"/>
      <c r="Y132" s="135"/>
      <c r="Z132" s="135"/>
      <c r="AA132" s="135"/>
      <c r="AB132" s="135"/>
      <c r="AC132" s="135"/>
      <c r="AD132" s="135"/>
      <c r="AE132" s="135"/>
    </row>
    <row r="133" s="27" customFormat="true" ht="22.8" hidden="false" customHeight="true" outlineLevel="0" collapsed="false">
      <c r="A133" s="22"/>
      <c r="B133" s="23"/>
      <c r="C133" s="76" t="s">
        <v>120</v>
      </c>
      <c r="D133" s="22"/>
      <c r="E133" s="22"/>
      <c r="F133" s="22"/>
      <c r="G133" s="22"/>
      <c r="H133" s="22"/>
      <c r="I133" s="22"/>
      <c r="J133" s="142" t="n">
        <f aca="false">BK133</f>
        <v>0</v>
      </c>
      <c r="K133" s="22"/>
      <c r="L133" s="23"/>
      <c r="M133" s="71"/>
      <c r="N133" s="58"/>
      <c r="O133" s="72"/>
      <c r="P133" s="143" t="n">
        <f aca="false">P134+P191+P284+P292</f>
        <v>0</v>
      </c>
      <c r="Q133" s="72"/>
      <c r="R133" s="143" t="n">
        <f aca="false">R134+R191+R284+R292</f>
        <v>2.45141316</v>
      </c>
      <c r="S133" s="72"/>
      <c r="T133" s="144" t="n">
        <f aca="false">T134+T191+T284+T292</f>
        <v>1.96895144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T133" s="3" t="s">
        <v>73</v>
      </c>
      <c r="AU133" s="3" t="s">
        <v>86</v>
      </c>
      <c r="BK133" s="145" t="n">
        <f aca="false">BK134+BK191+BK284+BK292</f>
        <v>0</v>
      </c>
    </row>
    <row r="134" s="146" customFormat="true" ht="25.9" hidden="false" customHeight="true" outlineLevel="0" collapsed="false">
      <c r="B134" s="147"/>
      <c r="D134" s="148" t="s">
        <v>73</v>
      </c>
      <c r="E134" s="149" t="s">
        <v>121</v>
      </c>
      <c r="F134" s="149" t="s">
        <v>122</v>
      </c>
      <c r="I134" s="150"/>
      <c r="J134" s="151" t="n">
        <f aca="false">BK134</f>
        <v>0</v>
      </c>
      <c r="L134" s="147"/>
      <c r="M134" s="152"/>
      <c r="N134" s="153"/>
      <c r="O134" s="153"/>
      <c r="P134" s="154" t="n">
        <f aca="false">P135+P137+P154+P183+P189</f>
        <v>0</v>
      </c>
      <c r="Q134" s="153"/>
      <c r="R134" s="154" t="n">
        <f aca="false">R135+R137+R154+R183+R189</f>
        <v>2.126879</v>
      </c>
      <c r="S134" s="153"/>
      <c r="T134" s="155" t="n">
        <f aca="false">T135+T137+T154+T183+T189</f>
        <v>1.792269</v>
      </c>
      <c r="AR134" s="148" t="s">
        <v>79</v>
      </c>
      <c r="AT134" s="156" t="s">
        <v>73</v>
      </c>
      <c r="AU134" s="156" t="s">
        <v>74</v>
      </c>
      <c r="AY134" s="148" t="s">
        <v>123</v>
      </c>
      <c r="BK134" s="157" t="n">
        <f aca="false">BK135+BK137+BK154+BK183+BK189</f>
        <v>0</v>
      </c>
    </row>
    <row r="135" s="146" customFormat="true" ht="22.8" hidden="false" customHeight="true" outlineLevel="0" collapsed="false">
      <c r="B135" s="147"/>
      <c r="D135" s="148" t="s">
        <v>73</v>
      </c>
      <c r="E135" s="158" t="s">
        <v>79</v>
      </c>
      <c r="F135" s="158" t="s">
        <v>124</v>
      </c>
      <c r="I135" s="150"/>
      <c r="J135" s="159" t="n">
        <f aca="false">BK135</f>
        <v>0</v>
      </c>
      <c r="L135" s="147"/>
      <c r="M135" s="152"/>
      <c r="N135" s="153"/>
      <c r="O135" s="153"/>
      <c r="P135" s="154" t="n">
        <f aca="false">P136</f>
        <v>0</v>
      </c>
      <c r="Q135" s="153"/>
      <c r="R135" s="154" t="n">
        <f aca="false">R136</f>
        <v>0</v>
      </c>
      <c r="S135" s="153"/>
      <c r="T135" s="155" t="n">
        <f aca="false">T136</f>
        <v>0</v>
      </c>
      <c r="AR135" s="148" t="s">
        <v>79</v>
      </c>
      <c r="AT135" s="156" t="s">
        <v>73</v>
      </c>
      <c r="AU135" s="156" t="s">
        <v>79</v>
      </c>
      <c r="AY135" s="148" t="s">
        <v>123</v>
      </c>
      <c r="BK135" s="157" t="n">
        <f aca="false">BK136</f>
        <v>0</v>
      </c>
    </row>
    <row r="136" s="27" customFormat="true" ht="16.5" hidden="false" customHeight="true" outlineLevel="0" collapsed="false">
      <c r="A136" s="22"/>
      <c r="B136" s="160"/>
      <c r="C136" s="161" t="s">
        <v>79</v>
      </c>
      <c r="D136" s="161" t="s">
        <v>125</v>
      </c>
      <c r="E136" s="162" t="s">
        <v>126</v>
      </c>
      <c r="F136" s="163" t="s">
        <v>127</v>
      </c>
      <c r="G136" s="164" t="s">
        <v>128</v>
      </c>
      <c r="H136" s="165" t="n">
        <v>1</v>
      </c>
      <c r="I136" s="166"/>
      <c r="J136" s="167" t="n">
        <f aca="false">ROUND(I136*H136,2)</f>
        <v>0</v>
      </c>
      <c r="K136" s="163"/>
      <c r="L136" s="23"/>
      <c r="M136" s="168"/>
      <c r="N136" s="169" t="s">
        <v>40</v>
      </c>
      <c r="O136" s="60"/>
      <c r="P136" s="170" t="n">
        <f aca="false">O136*H136</f>
        <v>0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129</v>
      </c>
      <c r="AT136" s="172" t="s">
        <v>125</v>
      </c>
      <c r="AU136" s="172" t="s">
        <v>130</v>
      </c>
      <c r="AY136" s="3" t="s">
        <v>123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130</v>
      </c>
      <c r="BK136" s="173" t="n">
        <f aca="false">ROUND(I136*H136,2)</f>
        <v>0</v>
      </c>
      <c r="BL136" s="3" t="s">
        <v>129</v>
      </c>
      <c r="BM136" s="172" t="s">
        <v>131</v>
      </c>
    </row>
    <row r="137" s="146" customFormat="true" ht="22.8" hidden="false" customHeight="true" outlineLevel="0" collapsed="false">
      <c r="B137" s="147"/>
      <c r="D137" s="148" t="s">
        <v>73</v>
      </c>
      <c r="E137" s="158" t="s">
        <v>132</v>
      </c>
      <c r="F137" s="158" t="s">
        <v>133</v>
      </c>
      <c r="I137" s="150"/>
      <c r="J137" s="159" t="n">
        <f aca="false">BK137</f>
        <v>0</v>
      </c>
      <c r="L137" s="147"/>
      <c r="M137" s="152"/>
      <c r="N137" s="153"/>
      <c r="O137" s="153"/>
      <c r="P137" s="154" t="n">
        <f aca="false">SUM(P138:P153)</f>
        <v>0</v>
      </c>
      <c r="Q137" s="153"/>
      <c r="R137" s="154" t="n">
        <f aca="false">SUM(R138:R153)</f>
        <v>2.125047</v>
      </c>
      <c r="S137" s="153"/>
      <c r="T137" s="155" t="n">
        <f aca="false">SUM(T138:T153)</f>
        <v>0</v>
      </c>
      <c r="AR137" s="148" t="s">
        <v>79</v>
      </c>
      <c r="AT137" s="156" t="s">
        <v>73</v>
      </c>
      <c r="AU137" s="156" t="s">
        <v>79</v>
      </c>
      <c r="AY137" s="148" t="s">
        <v>123</v>
      </c>
      <c r="BK137" s="157" t="n">
        <f aca="false">SUM(BK138:BK153)</f>
        <v>0</v>
      </c>
    </row>
    <row r="138" s="27" customFormat="true" ht="24.15" hidden="false" customHeight="true" outlineLevel="0" collapsed="false">
      <c r="A138" s="22"/>
      <c r="B138" s="160"/>
      <c r="C138" s="161" t="s">
        <v>130</v>
      </c>
      <c r="D138" s="161" t="s">
        <v>125</v>
      </c>
      <c r="E138" s="162" t="s">
        <v>134</v>
      </c>
      <c r="F138" s="163" t="s">
        <v>135</v>
      </c>
      <c r="G138" s="164" t="s">
        <v>136</v>
      </c>
      <c r="H138" s="165" t="n">
        <v>45.8</v>
      </c>
      <c r="I138" s="166"/>
      <c r="J138" s="167" t="n">
        <f aca="false">ROUND(I138*H138,2)</f>
        <v>0</v>
      </c>
      <c r="K138" s="163" t="s">
        <v>137</v>
      </c>
      <c r="L138" s="23"/>
      <c r="M138" s="168"/>
      <c r="N138" s="169" t="s">
        <v>40</v>
      </c>
      <c r="O138" s="60"/>
      <c r="P138" s="170" t="n">
        <f aca="false">O138*H138</f>
        <v>0</v>
      </c>
      <c r="Q138" s="170" t="n">
        <v>0.0057</v>
      </c>
      <c r="R138" s="170" t="n">
        <f aca="false">Q138*H138</f>
        <v>0.26106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129</v>
      </c>
      <c r="AT138" s="172" t="s">
        <v>125</v>
      </c>
      <c r="AU138" s="172" t="s">
        <v>130</v>
      </c>
      <c r="AY138" s="3" t="s">
        <v>123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130</v>
      </c>
      <c r="BK138" s="173" t="n">
        <f aca="false">ROUND(I138*H138,2)</f>
        <v>0</v>
      </c>
      <c r="BL138" s="3" t="s">
        <v>129</v>
      </c>
      <c r="BM138" s="172" t="s">
        <v>138</v>
      </c>
    </row>
    <row r="139" s="174" customFormat="true" ht="12.8" hidden="false" customHeight="false" outlineLevel="0" collapsed="false">
      <c r="B139" s="175"/>
      <c r="D139" s="176" t="s">
        <v>139</v>
      </c>
      <c r="E139" s="177"/>
      <c r="F139" s="178" t="s">
        <v>140</v>
      </c>
      <c r="H139" s="179" t="n">
        <v>45.8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139</v>
      </c>
      <c r="AU139" s="177" t="s">
        <v>130</v>
      </c>
      <c r="AV139" s="174" t="s">
        <v>130</v>
      </c>
      <c r="AW139" s="174" t="s">
        <v>31</v>
      </c>
      <c r="AX139" s="174" t="s">
        <v>79</v>
      </c>
      <c r="AY139" s="177" t="s">
        <v>123</v>
      </c>
    </row>
    <row r="140" s="27" customFormat="true" ht="24.15" hidden="false" customHeight="true" outlineLevel="0" collapsed="false">
      <c r="A140" s="22"/>
      <c r="B140" s="160"/>
      <c r="C140" s="161" t="s">
        <v>141</v>
      </c>
      <c r="D140" s="161" t="s">
        <v>125</v>
      </c>
      <c r="E140" s="162" t="s">
        <v>142</v>
      </c>
      <c r="F140" s="163" t="s">
        <v>143</v>
      </c>
      <c r="G140" s="164" t="s">
        <v>136</v>
      </c>
      <c r="H140" s="165" t="n">
        <v>2</v>
      </c>
      <c r="I140" s="166"/>
      <c r="J140" s="167" t="n">
        <f aca="false">ROUND(I140*H140,2)</f>
        <v>0</v>
      </c>
      <c r="K140" s="163" t="s">
        <v>137</v>
      </c>
      <c r="L140" s="23"/>
      <c r="M140" s="168"/>
      <c r="N140" s="169" t="s">
        <v>40</v>
      </c>
      <c r="O140" s="60"/>
      <c r="P140" s="170" t="n">
        <f aca="false">O140*H140</f>
        <v>0</v>
      </c>
      <c r="Q140" s="170" t="n">
        <v>0.02</v>
      </c>
      <c r="R140" s="170" t="n">
        <f aca="false">Q140*H140</f>
        <v>0.04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129</v>
      </c>
      <c r="AT140" s="172" t="s">
        <v>125</v>
      </c>
      <c r="AU140" s="172" t="s">
        <v>130</v>
      </c>
      <c r="AY140" s="3" t="s">
        <v>123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130</v>
      </c>
      <c r="BK140" s="173" t="n">
        <f aca="false">ROUND(I140*H140,2)</f>
        <v>0</v>
      </c>
      <c r="BL140" s="3" t="s">
        <v>129</v>
      </c>
      <c r="BM140" s="172" t="s">
        <v>144</v>
      </c>
    </row>
    <row r="141" s="27" customFormat="true" ht="37.8" hidden="false" customHeight="true" outlineLevel="0" collapsed="false">
      <c r="A141" s="22"/>
      <c r="B141" s="160"/>
      <c r="C141" s="161" t="s">
        <v>129</v>
      </c>
      <c r="D141" s="161" t="s">
        <v>125</v>
      </c>
      <c r="E141" s="162" t="s">
        <v>145</v>
      </c>
      <c r="F141" s="163" t="s">
        <v>146</v>
      </c>
      <c r="G141" s="164" t="s">
        <v>136</v>
      </c>
      <c r="H141" s="165" t="n">
        <v>2</v>
      </c>
      <c r="I141" s="166"/>
      <c r="J141" s="167" t="n">
        <f aca="false">ROUND(I141*H141,2)</f>
        <v>0</v>
      </c>
      <c r="K141" s="163" t="s">
        <v>137</v>
      </c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0.005</v>
      </c>
      <c r="R141" s="170" t="n">
        <f aca="false">Q141*H141</f>
        <v>0.01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129</v>
      </c>
      <c r="AT141" s="172" t="s">
        <v>125</v>
      </c>
      <c r="AU141" s="172" t="s">
        <v>130</v>
      </c>
      <c r="AY141" s="3" t="s">
        <v>123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130</v>
      </c>
      <c r="BK141" s="173" t="n">
        <f aca="false">ROUND(I141*H141,2)</f>
        <v>0</v>
      </c>
      <c r="BL141" s="3" t="s">
        <v>129</v>
      </c>
      <c r="BM141" s="172" t="s">
        <v>147</v>
      </c>
    </row>
    <row r="142" s="27" customFormat="true" ht="24.15" hidden="false" customHeight="true" outlineLevel="0" collapsed="false">
      <c r="A142" s="22"/>
      <c r="B142" s="160"/>
      <c r="C142" s="161" t="s">
        <v>148</v>
      </c>
      <c r="D142" s="161" t="s">
        <v>125</v>
      </c>
      <c r="E142" s="162" t="s">
        <v>149</v>
      </c>
      <c r="F142" s="163" t="s">
        <v>150</v>
      </c>
      <c r="G142" s="164" t="s">
        <v>136</v>
      </c>
      <c r="H142" s="165" t="n">
        <v>106.451</v>
      </c>
      <c r="I142" s="166"/>
      <c r="J142" s="167" t="n">
        <f aca="false">ROUND(I142*H142,2)</f>
        <v>0</v>
      </c>
      <c r="K142" s="163" t="s">
        <v>137</v>
      </c>
      <c r="L142" s="23"/>
      <c r="M142" s="168"/>
      <c r="N142" s="169" t="s">
        <v>40</v>
      </c>
      <c r="O142" s="60"/>
      <c r="P142" s="170" t="n">
        <f aca="false">O142*H142</f>
        <v>0</v>
      </c>
      <c r="Q142" s="170" t="n">
        <v>0.017</v>
      </c>
      <c r="R142" s="170" t="n">
        <f aca="false">Q142*H142</f>
        <v>1.809667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129</v>
      </c>
      <c r="AT142" s="172" t="s">
        <v>125</v>
      </c>
      <c r="AU142" s="172" t="s">
        <v>130</v>
      </c>
      <c r="AY142" s="3" t="s">
        <v>123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130</v>
      </c>
      <c r="BK142" s="173" t="n">
        <f aca="false">ROUND(I142*H142,2)</f>
        <v>0</v>
      </c>
      <c r="BL142" s="3" t="s">
        <v>129</v>
      </c>
      <c r="BM142" s="172" t="s">
        <v>151</v>
      </c>
    </row>
    <row r="143" s="174" customFormat="true" ht="12.8" hidden="false" customHeight="false" outlineLevel="0" collapsed="false">
      <c r="B143" s="175"/>
      <c r="D143" s="176" t="s">
        <v>139</v>
      </c>
      <c r="E143" s="177"/>
      <c r="F143" s="178" t="s">
        <v>152</v>
      </c>
      <c r="H143" s="179" t="n">
        <v>12.56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139</v>
      </c>
      <c r="AU143" s="177" t="s">
        <v>130</v>
      </c>
      <c r="AV143" s="174" t="s">
        <v>130</v>
      </c>
      <c r="AW143" s="174" t="s">
        <v>31</v>
      </c>
      <c r="AX143" s="174" t="s">
        <v>74</v>
      </c>
      <c r="AY143" s="177" t="s">
        <v>123</v>
      </c>
    </row>
    <row r="144" s="174" customFormat="true" ht="12.8" hidden="false" customHeight="false" outlineLevel="0" collapsed="false">
      <c r="B144" s="175"/>
      <c r="D144" s="176" t="s">
        <v>139</v>
      </c>
      <c r="E144" s="177"/>
      <c r="F144" s="178" t="s">
        <v>153</v>
      </c>
      <c r="H144" s="179" t="n">
        <v>5.7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139</v>
      </c>
      <c r="AU144" s="177" t="s">
        <v>130</v>
      </c>
      <c r="AV144" s="174" t="s">
        <v>130</v>
      </c>
      <c r="AW144" s="174" t="s">
        <v>31</v>
      </c>
      <c r="AX144" s="174" t="s">
        <v>74</v>
      </c>
      <c r="AY144" s="177" t="s">
        <v>123</v>
      </c>
    </row>
    <row r="145" s="174" customFormat="true" ht="19.4" hidden="false" customHeight="false" outlineLevel="0" collapsed="false">
      <c r="B145" s="175"/>
      <c r="D145" s="176" t="s">
        <v>139</v>
      </c>
      <c r="E145" s="177"/>
      <c r="F145" s="178" t="s">
        <v>154</v>
      </c>
      <c r="H145" s="179" t="n">
        <v>53.894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139</v>
      </c>
      <c r="AU145" s="177" t="s">
        <v>130</v>
      </c>
      <c r="AV145" s="174" t="s">
        <v>130</v>
      </c>
      <c r="AW145" s="174" t="s">
        <v>31</v>
      </c>
      <c r="AX145" s="174" t="s">
        <v>74</v>
      </c>
      <c r="AY145" s="177" t="s">
        <v>123</v>
      </c>
    </row>
    <row r="146" s="174" customFormat="true" ht="12.8" hidden="false" customHeight="false" outlineLevel="0" collapsed="false">
      <c r="B146" s="175"/>
      <c r="D146" s="176" t="s">
        <v>139</v>
      </c>
      <c r="E146" s="177"/>
      <c r="F146" s="178" t="s">
        <v>155</v>
      </c>
      <c r="H146" s="179" t="n">
        <v>1.59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139</v>
      </c>
      <c r="AU146" s="177" t="s">
        <v>130</v>
      </c>
      <c r="AV146" s="174" t="s">
        <v>130</v>
      </c>
      <c r="AW146" s="174" t="s">
        <v>31</v>
      </c>
      <c r="AX146" s="174" t="s">
        <v>74</v>
      </c>
      <c r="AY146" s="177" t="s">
        <v>123</v>
      </c>
    </row>
    <row r="147" s="174" customFormat="true" ht="12.8" hidden="false" customHeight="false" outlineLevel="0" collapsed="false">
      <c r="B147" s="175"/>
      <c r="D147" s="176" t="s">
        <v>139</v>
      </c>
      <c r="E147" s="177"/>
      <c r="F147" s="178" t="s">
        <v>156</v>
      </c>
      <c r="H147" s="179" t="n">
        <v>-2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139</v>
      </c>
      <c r="AU147" s="177" t="s">
        <v>130</v>
      </c>
      <c r="AV147" s="174" t="s">
        <v>130</v>
      </c>
      <c r="AW147" s="174" t="s">
        <v>31</v>
      </c>
      <c r="AX147" s="174" t="s">
        <v>74</v>
      </c>
      <c r="AY147" s="177" t="s">
        <v>123</v>
      </c>
    </row>
    <row r="148" s="174" customFormat="true" ht="12.8" hidden="false" customHeight="false" outlineLevel="0" collapsed="false">
      <c r="B148" s="175"/>
      <c r="D148" s="176" t="s">
        <v>139</v>
      </c>
      <c r="E148" s="177"/>
      <c r="F148" s="178" t="s">
        <v>157</v>
      </c>
      <c r="H148" s="179" t="n">
        <v>34.707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139</v>
      </c>
      <c r="AU148" s="177" t="s">
        <v>130</v>
      </c>
      <c r="AV148" s="174" t="s">
        <v>130</v>
      </c>
      <c r="AW148" s="174" t="s">
        <v>31</v>
      </c>
      <c r="AX148" s="174" t="s">
        <v>74</v>
      </c>
      <c r="AY148" s="177" t="s">
        <v>123</v>
      </c>
    </row>
    <row r="149" s="184" customFormat="true" ht="12.8" hidden="false" customHeight="false" outlineLevel="0" collapsed="false">
      <c r="B149" s="185"/>
      <c r="D149" s="176" t="s">
        <v>139</v>
      </c>
      <c r="E149" s="186"/>
      <c r="F149" s="187" t="s">
        <v>158</v>
      </c>
      <c r="H149" s="188" t="n">
        <v>106.451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139</v>
      </c>
      <c r="AU149" s="186" t="s">
        <v>130</v>
      </c>
      <c r="AV149" s="184" t="s">
        <v>129</v>
      </c>
      <c r="AW149" s="184" t="s">
        <v>31</v>
      </c>
      <c r="AX149" s="184" t="s">
        <v>79</v>
      </c>
      <c r="AY149" s="186" t="s">
        <v>123</v>
      </c>
    </row>
    <row r="150" s="27" customFormat="true" ht="24.15" hidden="false" customHeight="true" outlineLevel="0" collapsed="false">
      <c r="A150" s="22"/>
      <c r="B150" s="160"/>
      <c r="C150" s="161" t="s">
        <v>132</v>
      </c>
      <c r="D150" s="161" t="s">
        <v>125</v>
      </c>
      <c r="E150" s="162" t="s">
        <v>159</v>
      </c>
      <c r="F150" s="163" t="s">
        <v>160</v>
      </c>
      <c r="G150" s="164" t="s">
        <v>136</v>
      </c>
      <c r="H150" s="165" t="n">
        <v>6.188</v>
      </c>
      <c r="I150" s="166"/>
      <c r="J150" s="167" t="n">
        <f aca="false">ROUND(I150*H150,2)</f>
        <v>0</v>
      </c>
      <c r="K150" s="163" t="s">
        <v>137</v>
      </c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129</v>
      </c>
      <c r="AT150" s="172" t="s">
        <v>125</v>
      </c>
      <c r="AU150" s="172" t="s">
        <v>130</v>
      </c>
      <c r="AY150" s="3" t="s">
        <v>123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130</v>
      </c>
      <c r="BK150" s="173" t="n">
        <f aca="false">ROUND(I150*H150,2)</f>
        <v>0</v>
      </c>
      <c r="BL150" s="3" t="s">
        <v>129</v>
      </c>
      <c r="BM150" s="172" t="s">
        <v>161</v>
      </c>
    </row>
    <row r="151" s="174" customFormat="true" ht="12.8" hidden="false" customHeight="false" outlineLevel="0" collapsed="false">
      <c r="B151" s="175"/>
      <c r="D151" s="176" t="s">
        <v>139</v>
      </c>
      <c r="E151" s="177"/>
      <c r="F151" s="178" t="s">
        <v>162</v>
      </c>
      <c r="H151" s="179" t="n">
        <v>6.188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139</v>
      </c>
      <c r="AU151" s="177" t="s">
        <v>130</v>
      </c>
      <c r="AV151" s="174" t="s">
        <v>130</v>
      </c>
      <c r="AW151" s="174" t="s">
        <v>31</v>
      </c>
      <c r="AX151" s="174" t="s">
        <v>79</v>
      </c>
      <c r="AY151" s="177" t="s">
        <v>123</v>
      </c>
    </row>
    <row r="152" s="27" customFormat="true" ht="16.5" hidden="false" customHeight="true" outlineLevel="0" collapsed="false">
      <c r="A152" s="22"/>
      <c r="B152" s="160"/>
      <c r="C152" s="161" t="s">
        <v>163</v>
      </c>
      <c r="D152" s="161" t="s">
        <v>125</v>
      </c>
      <c r="E152" s="162" t="s">
        <v>164</v>
      </c>
      <c r="F152" s="163" t="s">
        <v>165</v>
      </c>
      <c r="G152" s="164" t="s">
        <v>166</v>
      </c>
      <c r="H152" s="165" t="n">
        <v>8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0.00048</v>
      </c>
      <c r="R152" s="170" t="n">
        <f aca="false">Q152*H152</f>
        <v>0.00384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129</v>
      </c>
      <c r="AT152" s="172" t="s">
        <v>125</v>
      </c>
      <c r="AU152" s="172" t="s">
        <v>130</v>
      </c>
      <c r="AY152" s="3" t="s">
        <v>123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130</v>
      </c>
      <c r="BK152" s="173" t="n">
        <f aca="false">ROUND(I152*H152,2)</f>
        <v>0</v>
      </c>
      <c r="BL152" s="3" t="s">
        <v>129</v>
      </c>
      <c r="BM152" s="172" t="s">
        <v>167</v>
      </c>
    </row>
    <row r="153" s="27" customFormat="true" ht="16.5" hidden="false" customHeight="true" outlineLevel="0" collapsed="false">
      <c r="A153" s="22"/>
      <c r="B153" s="160"/>
      <c r="C153" s="161" t="s">
        <v>168</v>
      </c>
      <c r="D153" s="161" t="s">
        <v>125</v>
      </c>
      <c r="E153" s="162" t="s">
        <v>169</v>
      </c>
      <c r="F153" s="163" t="s">
        <v>170</v>
      </c>
      <c r="G153" s="164" t="s">
        <v>128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0.00048</v>
      </c>
      <c r="R153" s="170" t="n">
        <f aca="false">Q153*H153</f>
        <v>0.00048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129</v>
      </c>
      <c r="AT153" s="172" t="s">
        <v>125</v>
      </c>
      <c r="AU153" s="172" t="s">
        <v>130</v>
      </c>
      <c r="AY153" s="3" t="s">
        <v>123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130</v>
      </c>
      <c r="BK153" s="173" t="n">
        <f aca="false">ROUND(I153*H153,2)</f>
        <v>0</v>
      </c>
      <c r="BL153" s="3" t="s">
        <v>129</v>
      </c>
      <c r="BM153" s="172" t="s">
        <v>171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172</v>
      </c>
      <c r="F154" s="158" t="s">
        <v>173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SUM(P155:P182)</f>
        <v>0</v>
      </c>
      <c r="Q154" s="153"/>
      <c r="R154" s="154" t="n">
        <f aca="false">SUM(R155:R182)</f>
        <v>0.001832</v>
      </c>
      <c r="S154" s="153"/>
      <c r="T154" s="155" t="n">
        <f aca="false">SUM(T155:T182)</f>
        <v>1.792269</v>
      </c>
      <c r="AR154" s="148" t="s">
        <v>79</v>
      </c>
      <c r="AT154" s="156" t="s">
        <v>73</v>
      </c>
      <c r="AU154" s="156" t="s">
        <v>79</v>
      </c>
      <c r="AY154" s="148" t="s">
        <v>123</v>
      </c>
      <c r="BK154" s="157" t="n">
        <f aca="false">SUM(BK155:BK182)</f>
        <v>0</v>
      </c>
    </row>
    <row r="155" s="27" customFormat="true" ht="24.15" hidden="false" customHeight="true" outlineLevel="0" collapsed="false">
      <c r="A155" s="22"/>
      <c r="B155" s="160"/>
      <c r="C155" s="161" t="s">
        <v>172</v>
      </c>
      <c r="D155" s="161" t="s">
        <v>125</v>
      </c>
      <c r="E155" s="162" t="s">
        <v>174</v>
      </c>
      <c r="F155" s="163" t="s">
        <v>175</v>
      </c>
      <c r="G155" s="164" t="s">
        <v>136</v>
      </c>
      <c r="H155" s="165" t="n">
        <v>45.8</v>
      </c>
      <c r="I155" s="166"/>
      <c r="J155" s="167" t="n">
        <f aca="false">ROUND(I155*H155,2)</f>
        <v>0</v>
      </c>
      <c r="K155" s="163" t="s">
        <v>137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4E-005</v>
      </c>
      <c r="R155" s="170" t="n">
        <f aca="false">Q155*H155</f>
        <v>0.001832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129</v>
      </c>
      <c r="AT155" s="172" t="s">
        <v>125</v>
      </c>
      <c r="AU155" s="172" t="s">
        <v>130</v>
      </c>
      <c r="AY155" s="3" t="s">
        <v>123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130</v>
      </c>
      <c r="BK155" s="173" t="n">
        <f aca="false">ROUND(I155*H155,2)</f>
        <v>0</v>
      </c>
      <c r="BL155" s="3" t="s">
        <v>129</v>
      </c>
      <c r="BM155" s="172" t="s">
        <v>176</v>
      </c>
    </row>
    <row r="156" s="27" customFormat="true" ht="37.8" hidden="false" customHeight="true" outlineLevel="0" collapsed="false">
      <c r="A156" s="22"/>
      <c r="B156" s="160"/>
      <c r="C156" s="161" t="s">
        <v>177</v>
      </c>
      <c r="D156" s="161" t="s">
        <v>125</v>
      </c>
      <c r="E156" s="162" t="s">
        <v>178</v>
      </c>
      <c r="F156" s="163" t="s">
        <v>179</v>
      </c>
      <c r="G156" s="164" t="s">
        <v>128</v>
      </c>
      <c r="H156" s="165" t="n">
        <v>1</v>
      </c>
      <c r="I156" s="166"/>
      <c r="J156" s="167" t="n">
        <f aca="false">ROUND(I156*H156,2)</f>
        <v>0</v>
      </c>
      <c r="K156" s="163"/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0.61501</v>
      </c>
      <c r="T156" s="171" t="n">
        <f aca="false">S156*H156</f>
        <v>0.61501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129</v>
      </c>
      <c r="AT156" s="172" t="s">
        <v>125</v>
      </c>
      <c r="AU156" s="172" t="s">
        <v>130</v>
      </c>
      <c r="AY156" s="3" t="s">
        <v>123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130</v>
      </c>
      <c r="BK156" s="173" t="n">
        <f aca="false">ROUND(I156*H156,2)</f>
        <v>0</v>
      </c>
      <c r="BL156" s="3" t="s">
        <v>129</v>
      </c>
      <c r="BM156" s="172" t="s">
        <v>180</v>
      </c>
    </row>
    <row r="157" s="27" customFormat="true" ht="16.5" hidden="false" customHeight="true" outlineLevel="0" collapsed="false">
      <c r="A157" s="22"/>
      <c r="B157" s="160"/>
      <c r="C157" s="161" t="s">
        <v>181</v>
      </c>
      <c r="D157" s="161" t="s">
        <v>125</v>
      </c>
      <c r="E157" s="162" t="s">
        <v>182</v>
      </c>
      <c r="F157" s="163" t="s">
        <v>183</v>
      </c>
      <c r="G157" s="164" t="s">
        <v>128</v>
      </c>
      <c r="H157" s="165" t="n">
        <v>1</v>
      </c>
      <c r="I157" s="166"/>
      <c r="J157" s="167" t="n">
        <f aca="false">ROUND(I157*H157,2)</f>
        <v>0</v>
      </c>
      <c r="K157" s="163"/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129</v>
      </c>
      <c r="AT157" s="172" t="s">
        <v>125</v>
      </c>
      <c r="AU157" s="172" t="s">
        <v>130</v>
      </c>
      <c r="AY157" s="3" t="s">
        <v>123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130</v>
      </c>
      <c r="BK157" s="173" t="n">
        <f aca="false">ROUND(I157*H157,2)</f>
        <v>0</v>
      </c>
      <c r="BL157" s="3" t="s">
        <v>129</v>
      </c>
      <c r="BM157" s="172" t="s">
        <v>184</v>
      </c>
    </row>
    <row r="158" s="27" customFormat="true" ht="24.15" hidden="false" customHeight="true" outlineLevel="0" collapsed="false">
      <c r="A158" s="22"/>
      <c r="B158" s="160"/>
      <c r="C158" s="161" t="s">
        <v>185</v>
      </c>
      <c r="D158" s="161" t="s">
        <v>125</v>
      </c>
      <c r="E158" s="162" t="s">
        <v>186</v>
      </c>
      <c r="F158" s="163" t="s">
        <v>187</v>
      </c>
      <c r="G158" s="164" t="s">
        <v>128</v>
      </c>
      <c r="H158" s="165" t="n">
        <v>1</v>
      </c>
      <c r="I158" s="166"/>
      <c r="J158" s="167" t="n">
        <f aca="false">ROUND(I158*H158,2)</f>
        <v>0</v>
      </c>
      <c r="K158" s="163"/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129</v>
      </c>
      <c r="AT158" s="172" t="s">
        <v>125</v>
      </c>
      <c r="AU158" s="172" t="s">
        <v>130</v>
      </c>
      <c r="AY158" s="3" t="s">
        <v>123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130</v>
      </c>
      <c r="BK158" s="173" t="n">
        <f aca="false">ROUND(I158*H158,2)</f>
        <v>0</v>
      </c>
      <c r="BL158" s="3" t="s">
        <v>129</v>
      </c>
      <c r="BM158" s="172" t="s">
        <v>188</v>
      </c>
    </row>
    <row r="159" s="27" customFormat="true" ht="16.5" hidden="false" customHeight="true" outlineLevel="0" collapsed="false">
      <c r="A159" s="22"/>
      <c r="B159" s="160"/>
      <c r="C159" s="161" t="s">
        <v>189</v>
      </c>
      <c r="D159" s="161" t="s">
        <v>125</v>
      </c>
      <c r="E159" s="162" t="s">
        <v>190</v>
      </c>
      <c r="F159" s="163" t="s">
        <v>191</v>
      </c>
      <c r="G159" s="164" t="s">
        <v>192</v>
      </c>
      <c r="H159" s="165" t="n">
        <v>1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0.036</v>
      </c>
      <c r="T159" s="171" t="n">
        <f aca="false">S159*H159</f>
        <v>0.036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129</v>
      </c>
      <c r="AT159" s="172" t="s">
        <v>125</v>
      </c>
      <c r="AU159" s="172" t="s">
        <v>130</v>
      </c>
      <c r="AY159" s="3" t="s">
        <v>123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130</v>
      </c>
      <c r="BK159" s="173" t="n">
        <f aca="false">ROUND(I159*H159,2)</f>
        <v>0</v>
      </c>
      <c r="BL159" s="3" t="s">
        <v>129</v>
      </c>
      <c r="BM159" s="172" t="s">
        <v>193</v>
      </c>
    </row>
    <row r="160" s="174" customFormat="true" ht="12.8" hidden="false" customHeight="false" outlineLevel="0" collapsed="false">
      <c r="B160" s="175"/>
      <c r="D160" s="176" t="s">
        <v>139</v>
      </c>
      <c r="E160" s="177"/>
      <c r="F160" s="178" t="s">
        <v>79</v>
      </c>
      <c r="H160" s="179" t="n">
        <v>1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139</v>
      </c>
      <c r="AU160" s="177" t="s">
        <v>130</v>
      </c>
      <c r="AV160" s="174" t="s">
        <v>130</v>
      </c>
      <c r="AW160" s="174" t="s">
        <v>31</v>
      </c>
      <c r="AX160" s="174" t="s">
        <v>79</v>
      </c>
      <c r="AY160" s="177" t="s">
        <v>123</v>
      </c>
    </row>
    <row r="161" s="27" customFormat="true" ht="16.5" hidden="false" customHeight="true" outlineLevel="0" collapsed="false">
      <c r="A161" s="22"/>
      <c r="B161" s="160"/>
      <c r="C161" s="161" t="s">
        <v>194</v>
      </c>
      <c r="D161" s="161" t="s">
        <v>125</v>
      </c>
      <c r="E161" s="162" t="s">
        <v>195</v>
      </c>
      <c r="F161" s="163" t="s">
        <v>196</v>
      </c>
      <c r="G161" s="164" t="s">
        <v>197</v>
      </c>
      <c r="H161" s="165" t="n">
        <v>3</v>
      </c>
      <c r="I161" s="166"/>
      <c r="J161" s="167" t="n">
        <f aca="false">ROUND(I161*H161,2)</f>
        <v>0</v>
      </c>
      <c r="K161" s="163"/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129</v>
      </c>
      <c r="AT161" s="172" t="s">
        <v>125</v>
      </c>
      <c r="AU161" s="172" t="s">
        <v>130</v>
      </c>
      <c r="AY161" s="3" t="s">
        <v>123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130</v>
      </c>
      <c r="BK161" s="173" t="n">
        <f aca="false">ROUND(I161*H161,2)</f>
        <v>0</v>
      </c>
      <c r="BL161" s="3" t="s">
        <v>129</v>
      </c>
      <c r="BM161" s="172" t="s">
        <v>198</v>
      </c>
    </row>
    <row r="162" s="174" customFormat="true" ht="12.8" hidden="false" customHeight="false" outlineLevel="0" collapsed="false">
      <c r="B162" s="175"/>
      <c r="D162" s="176" t="s">
        <v>139</v>
      </c>
      <c r="E162" s="177"/>
      <c r="F162" s="178" t="s">
        <v>141</v>
      </c>
      <c r="H162" s="179" t="n">
        <v>3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139</v>
      </c>
      <c r="AU162" s="177" t="s">
        <v>130</v>
      </c>
      <c r="AV162" s="174" t="s">
        <v>130</v>
      </c>
      <c r="AW162" s="174" t="s">
        <v>31</v>
      </c>
      <c r="AX162" s="174" t="s">
        <v>79</v>
      </c>
      <c r="AY162" s="177" t="s">
        <v>123</v>
      </c>
    </row>
    <row r="163" s="27" customFormat="true" ht="16.5" hidden="false" customHeight="true" outlineLevel="0" collapsed="false">
      <c r="A163" s="22"/>
      <c r="B163" s="160"/>
      <c r="C163" s="161" t="s">
        <v>7</v>
      </c>
      <c r="D163" s="161" t="s">
        <v>125</v>
      </c>
      <c r="E163" s="162" t="s">
        <v>199</v>
      </c>
      <c r="F163" s="163" t="s">
        <v>200</v>
      </c>
      <c r="G163" s="164" t="s">
        <v>192</v>
      </c>
      <c r="H163" s="165" t="n">
        <v>1</v>
      </c>
      <c r="I163" s="166"/>
      <c r="J163" s="167" t="n">
        <f aca="false">ROUND(I163*H163,2)</f>
        <v>0</v>
      </c>
      <c r="K163" s="163"/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129</v>
      </c>
      <c r="AT163" s="172" t="s">
        <v>125</v>
      </c>
      <c r="AU163" s="172" t="s">
        <v>130</v>
      </c>
      <c r="AY163" s="3" t="s">
        <v>123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130</v>
      </c>
      <c r="BK163" s="173" t="n">
        <f aca="false">ROUND(I163*H163,2)</f>
        <v>0</v>
      </c>
      <c r="BL163" s="3" t="s">
        <v>129</v>
      </c>
      <c r="BM163" s="172" t="s">
        <v>201</v>
      </c>
    </row>
    <row r="164" s="174" customFormat="true" ht="12.8" hidden="false" customHeight="false" outlineLevel="0" collapsed="false">
      <c r="B164" s="175"/>
      <c r="D164" s="176" t="s">
        <v>139</v>
      </c>
      <c r="E164" s="177"/>
      <c r="F164" s="178" t="s">
        <v>79</v>
      </c>
      <c r="H164" s="179" t="n">
        <v>1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139</v>
      </c>
      <c r="AU164" s="177" t="s">
        <v>130</v>
      </c>
      <c r="AV164" s="174" t="s">
        <v>130</v>
      </c>
      <c r="AW164" s="174" t="s">
        <v>31</v>
      </c>
      <c r="AX164" s="174" t="s">
        <v>79</v>
      </c>
      <c r="AY164" s="177" t="s">
        <v>123</v>
      </c>
    </row>
    <row r="165" s="27" customFormat="true" ht="16.5" hidden="false" customHeight="true" outlineLevel="0" collapsed="false">
      <c r="A165" s="22"/>
      <c r="B165" s="160"/>
      <c r="C165" s="161" t="s">
        <v>202</v>
      </c>
      <c r="D165" s="161" t="s">
        <v>125</v>
      </c>
      <c r="E165" s="162" t="s">
        <v>203</v>
      </c>
      <c r="F165" s="163" t="s">
        <v>204</v>
      </c>
      <c r="G165" s="164" t="s">
        <v>136</v>
      </c>
      <c r="H165" s="165" t="n">
        <v>35.7</v>
      </c>
      <c r="I165" s="166"/>
      <c r="J165" s="167" t="n">
        <f aca="false">ROUND(I165*H165,2)</f>
        <v>0</v>
      </c>
      <c r="K165" s="163"/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129</v>
      </c>
      <c r="AT165" s="172" t="s">
        <v>125</v>
      </c>
      <c r="AU165" s="172" t="s">
        <v>130</v>
      </c>
      <c r="AY165" s="3" t="s">
        <v>123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130</v>
      </c>
      <c r="BK165" s="173" t="n">
        <f aca="false">ROUND(I165*H165,2)</f>
        <v>0</v>
      </c>
      <c r="BL165" s="3" t="s">
        <v>129</v>
      </c>
      <c r="BM165" s="172" t="s">
        <v>205</v>
      </c>
    </row>
    <row r="166" s="174" customFormat="true" ht="12.8" hidden="false" customHeight="false" outlineLevel="0" collapsed="false">
      <c r="B166" s="175"/>
      <c r="D166" s="176" t="s">
        <v>139</v>
      </c>
      <c r="E166" s="177"/>
      <c r="F166" s="178" t="s">
        <v>206</v>
      </c>
      <c r="H166" s="179" t="n">
        <v>35.7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139</v>
      </c>
      <c r="AU166" s="177" t="s">
        <v>130</v>
      </c>
      <c r="AV166" s="174" t="s">
        <v>130</v>
      </c>
      <c r="AW166" s="174" t="s">
        <v>31</v>
      </c>
      <c r="AX166" s="174" t="s">
        <v>79</v>
      </c>
      <c r="AY166" s="177" t="s">
        <v>123</v>
      </c>
    </row>
    <row r="167" s="27" customFormat="true" ht="16.5" hidden="false" customHeight="true" outlineLevel="0" collapsed="false">
      <c r="A167" s="22"/>
      <c r="B167" s="160"/>
      <c r="C167" s="161" t="s">
        <v>207</v>
      </c>
      <c r="D167" s="161" t="s">
        <v>125</v>
      </c>
      <c r="E167" s="162" t="s">
        <v>208</v>
      </c>
      <c r="F167" s="163" t="s">
        <v>209</v>
      </c>
      <c r="G167" s="164" t="s">
        <v>136</v>
      </c>
      <c r="H167" s="165" t="n">
        <v>5.8</v>
      </c>
      <c r="I167" s="166"/>
      <c r="J167" s="167" t="n">
        <f aca="false">ROUND(I167*H167,2)</f>
        <v>0</v>
      </c>
      <c r="K167" s="163"/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129</v>
      </c>
      <c r="AT167" s="172" t="s">
        <v>125</v>
      </c>
      <c r="AU167" s="172" t="s">
        <v>130</v>
      </c>
      <c r="AY167" s="3" t="s">
        <v>123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130</v>
      </c>
      <c r="BK167" s="173" t="n">
        <f aca="false">ROUND(I167*H167,2)</f>
        <v>0</v>
      </c>
      <c r="BL167" s="3" t="s">
        <v>129</v>
      </c>
      <c r="BM167" s="172" t="s">
        <v>210</v>
      </c>
    </row>
    <row r="168" s="174" customFormat="true" ht="12.8" hidden="false" customHeight="false" outlineLevel="0" collapsed="false">
      <c r="B168" s="175"/>
      <c r="D168" s="176" t="s">
        <v>139</v>
      </c>
      <c r="E168" s="177"/>
      <c r="F168" s="178" t="s">
        <v>211</v>
      </c>
      <c r="H168" s="179" t="n">
        <v>5.8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139</v>
      </c>
      <c r="AU168" s="177" t="s">
        <v>130</v>
      </c>
      <c r="AV168" s="174" t="s">
        <v>130</v>
      </c>
      <c r="AW168" s="174" t="s">
        <v>31</v>
      </c>
      <c r="AX168" s="174" t="s">
        <v>79</v>
      </c>
      <c r="AY168" s="177" t="s">
        <v>123</v>
      </c>
    </row>
    <row r="169" s="27" customFormat="true" ht="16.5" hidden="false" customHeight="true" outlineLevel="0" collapsed="false">
      <c r="A169" s="22"/>
      <c r="B169" s="160"/>
      <c r="C169" s="161" t="s">
        <v>212</v>
      </c>
      <c r="D169" s="161" t="s">
        <v>125</v>
      </c>
      <c r="E169" s="162" t="s">
        <v>213</v>
      </c>
      <c r="F169" s="163" t="s">
        <v>214</v>
      </c>
      <c r="G169" s="164" t="s">
        <v>192</v>
      </c>
      <c r="H169" s="165" t="n">
        <v>1</v>
      </c>
      <c r="I169" s="166"/>
      <c r="J169" s="167" t="n">
        <f aca="false">ROUND(I169*H169,2)</f>
        <v>0</v>
      </c>
      <c r="K169" s="163"/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129</v>
      </c>
      <c r="AT169" s="172" t="s">
        <v>125</v>
      </c>
      <c r="AU169" s="172" t="s">
        <v>130</v>
      </c>
      <c r="AY169" s="3" t="s">
        <v>123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130</v>
      </c>
      <c r="BK169" s="173" t="n">
        <f aca="false">ROUND(I169*H169,2)</f>
        <v>0</v>
      </c>
      <c r="BL169" s="3" t="s">
        <v>129</v>
      </c>
      <c r="BM169" s="172" t="s">
        <v>215</v>
      </c>
    </row>
    <row r="170" s="174" customFormat="true" ht="12.8" hidden="false" customHeight="false" outlineLevel="0" collapsed="false">
      <c r="B170" s="175"/>
      <c r="D170" s="176" t="s">
        <v>139</v>
      </c>
      <c r="E170" s="177"/>
      <c r="F170" s="178" t="s">
        <v>79</v>
      </c>
      <c r="H170" s="179" t="n">
        <v>1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139</v>
      </c>
      <c r="AU170" s="177" t="s">
        <v>130</v>
      </c>
      <c r="AV170" s="174" t="s">
        <v>130</v>
      </c>
      <c r="AW170" s="174" t="s">
        <v>31</v>
      </c>
      <c r="AX170" s="174" t="s">
        <v>79</v>
      </c>
      <c r="AY170" s="177" t="s">
        <v>123</v>
      </c>
    </row>
    <row r="171" s="27" customFormat="true" ht="16.5" hidden="false" customHeight="true" outlineLevel="0" collapsed="false">
      <c r="A171" s="22"/>
      <c r="B171" s="160"/>
      <c r="C171" s="161" t="s">
        <v>216</v>
      </c>
      <c r="D171" s="161" t="s">
        <v>125</v>
      </c>
      <c r="E171" s="162" t="s">
        <v>217</v>
      </c>
      <c r="F171" s="163" t="s">
        <v>218</v>
      </c>
      <c r="G171" s="164" t="s">
        <v>192</v>
      </c>
      <c r="H171" s="165" t="n">
        <v>1</v>
      </c>
      <c r="I171" s="166"/>
      <c r="J171" s="167" t="n">
        <f aca="false">ROUND(I171*H171,2)</f>
        <v>0</v>
      </c>
      <c r="K171" s="163"/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129</v>
      </c>
      <c r="AT171" s="172" t="s">
        <v>125</v>
      </c>
      <c r="AU171" s="172" t="s">
        <v>130</v>
      </c>
      <c r="AY171" s="3" t="s">
        <v>123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130</v>
      </c>
      <c r="BK171" s="173" t="n">
        <f aca="false">ROUND(I171*H171,2)</f>
        <v>0</v>
      </c>
      <c r="BL171" s="3" t="s">
        <v>129</v>
      </c>
      <c r="BM171" s="172" t="s">
        <v>219</v>
      </c>
    </row>
    <row r="172" s="174" customFormat="true" ht="12.8" hidden="false" customHeight="false" outlineLevel="0" collapsed="false">
      <c r="B172" s="175"/>
      <c r="D172" s="176" t="s">
        <v>139</v>
      </c>
      <c r="E172" s="177"/>
      <c r="F172" s="178" t="s">
        <v>79</v>
      </c>
      <c r="H172" s="179" t="n">
        <v>1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139</v>
      </c>
      <c r="AU172" s="177" t="s">
        <v>130</v>
      </c>
      <c r="AV172" s="174" t="s">
        <v>130</v>
      </c>
      <c r="AW172" s="174" t="s">
        <v>31</v>
      </c>
      <c r="AX172" s="174" t="s">
        <v>79</v>
      </c>
      <c r="AY172" s="177" t="s">
        <v>123</v>
      </c>
    </row>
    <row r="173" s="27" customFormat="true" ht="37.8" hidden="false" customHeight="true" outlineLevel="0" collapsed="false">
      <c r="A173" s="22"/>
      <c r="B173" s="160"/>
      <c r="C173" s="161" t="s">
        <v>220</v>
      </c>
      <c r="D173" s="161" t="s">
        <v>125</v>
      </c>
      <c r="E173" s="162" t="s">
        <v>221</v>
      </c>
      <c r="F173" s="163" t="s">
        <v>222</v>
      </c>
      <c r="G173" s="164" t="s">
        <v>136</v>
      </c>
      <c r="H173" s="165" t="n">
        <v>45.8</v>
      </c>
      <c r="I173" s="166"/>
      <c r="J173" s="167" t="n">
        <f aca="false">ROUND(I173*H173,2)</f>
        <v>0</v>
      </c>
      <c r="K173" s="163" t="s">
        <v>137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0.004</v>
      </c>
      <c r="T173" s="171" t="n">
        <f aca="false">S173*H173</f>
        <v>0.1832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129</v>
      </c>
      <c r="AT173" s="172" t="s">
        <v>125</v>
      </c>
      <c r="AU173" s="172" t="s">
        <v>130</v>
      </c>
      <c r="AY173" s="3" t="s">
        <v>123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130</v>
      </c>
      <c r="BK173" s="173" t="n">
        <f aca="false">ROUND(I173*H173,2)</f>
        <v>0</v>
      </c>
      <c r="BL173" s="3" t="s">
        <v>129</v>
      </c>
      <c r="BM173" s="172" t="s">
        <v>223</v>
      </c>
    </row>
    <row r="174" s="174" customFormat="true" ht="12.8" hidden="false" customHeight="false" outlineLevel="0" collapsed="false">
      <c r="B174" s="175"/>
      <c r="D174" s="176" t="s">
        <v>139</v>
      </c>
      <c r="E174" s="177"/>
      <c r="F174" s="178" t="s">
        <v>140</v>
      </c>
      <c r="H174" s="179" t="n">
        <v>45.8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139</v>
      </c>
      <c r="AU174" s="177" t="s">
        <v>130</v>
      </c>
      <c r="AV174" s="174" t="s">
        <v>130</v>
      </c>
      <c r="AW174" s="174" t="s">
        <v>31</v>
      </c>
      <c r="AX174" s="174" t="s">
        <v>79</v>
      </c>
      <c r="AY174" s="177" t="s">
        <v>123</v>
      </c>
    </row>
    <row r="175" s="27" customFormat="true" ht="37.8" hidden="false" customHeight="true" outlineLevel="0" collapsed="false">
      <c r="A175" s="22"/>
      <c r="B175" s="160"/>
      <c r="C175" s="161" t="s">
        <v>6</v>
      </c>
      <c r="D175" s="161" t="s">
        <v>125</v>
      </c>
      <c r="E175" s="162" t="s">
        <v>224</v>
      </c>
      <c r="F175" s="163" t="s">
        <v>225</v>
      </c>
      <c r="G175" s="164" t="s">
        <v>136</v>
      </c>
      <c r="H175" s="165" t="n">
        <v>106.451</v>
      </c>
      <c r="I175" s="166"/>
      <c r="J175" s="167" t="n">
        <f aca="false">ROUND(I175*H175,2)</f>
        <v>0</v>
      </c>
      <c r="K175" s="163" t="s">
        <v>137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0.009</v>
      </c>
      <c r="T175" s="171" t="n">
        <f aca="false">S175*H175</f>
        <v>0.958059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129</v>
      </c>
      <c r="AT175" s="172" t="s">
        <v>125</v>
      </c>
      <c r="AU175" s="172" t="s">
        <v>130</v>
      </c>
      <c r="AY175" s="3" t="s">
        <v>123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130</v>
      </c>
      <c r="BK175" s="173" t="n">
        <f aca="false">ROUND(I175*H175,2)</f>
        <v>0</v>
      </c>
      <c r="BL175" s="3" t="s">
        <v>129</v>
      </c>
      <c r="BM175" s="172" t="s">
        <v>226</v>
      </c>
    </row>
    <row r="176" s="174" customFormat="true" ht="12.8" hidden="false" customHeight="false" outlineLevel="0" collapsed="false">
      <c r="B176" s="175"/>
      <c r="D176" s="176" t="s">
        <v>139</v>
      </c>
      <c r="E176" s="177"/>
      <c r="F176" s="178" t="s">
        <v>152</v>
      </c>
      <c r="H176" s="179" t="n">
        <v>12.56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139</v>
      </c>
      <c r="AU176" s="177" t="s">
        <v>130</v>
      </c>
      <c r="AV176" s="174" t="s">
        <v>130</v>
      </c>
      <c r="AW176" s="174" t="s">
        <v>31</v>
      </c>
      <c r="AX176" s="174" t="s">
        <v>74</v>
      </c>
      <c r="AY176" s="177" t="s">
        <v>123</v>
      </c>
    </row>
    <row r="177" s="174" customFormat="true" ht="12.8" hidden="false" customHeight="false" outlineLevel="0" collapsed="false">
      <c r="B177" s="175"/>
      <c r="D177" s="176" t="s">
        <v>139</v>
      </c>
      <c r="E177" s="177"/>
      <c r="F177" s="178" t="s">
        <v>153</v>
      </c>
      <c r="H177" s="179" t="n">
        <v>5.7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139</v>
      </c>
      <c r="AU177" s="177" t="s">
        <v>130</v>
      </c>
      <c r="AV177" s="174" t="s">
        <v>130</v>
      </c>
      <c r="AW177" s="174" t="s">
        <v>31</v>
      </c>
      <c r="AX177" s="174" t="s">
        <v>74</v>
      </c>
      <c r="AY177" s="177" t="s">
        <v>123</v>
      </c>
    </row>
    <row r="178" s="174" customFormat="true" ht="19.4" hidden="false" customHeight="false" outlineLevel="0" collapsed="false">
      <c r="B178" s="175"/>
      <c r="D178" s="176" t="s">
        <v>139</v>
      </c>
      <c r="E178" s="177"/>
      <c r="F178" s="178" t="s">
        <v>154</v>
      </c>
      <c r="H178" s="179" t="n">
        <v>53.894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139</v>
      </c>
      <c r="AU178" s="177" t="s">
        <v>130</v>
      </c>
      <c r="AV178" s="174" t="s">
        <v>130</v>
      </c>
      <c r="AW178" s="174" t="s">
        <v>31</v>
      </c>
      <c r="AX178" s="174" t="s">
        <v>74</v>
      </c>
      <c r="AY178" s="177" t="s">
        <v>123</v>
      </c>
    </row>
    <row r="179" s="174" customFormat="true" ht="12.8" hidden="false" customHeight="false" outlineLevel="0" collapsed="false">
      <c r="B179" s="175"/>
      <c r="D179" s="176" t="s">
        <v>139</v>
      </c>
      <c r="E179" s="177"/>
      <c r="F179" s="178" t="s">
        <v>155</v>
      </c>
      <c r="H179" s="179" t="n">
        <v>1.59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139</v>
      </c>
      <c r="AU179" s="177" t="s">
        <v>130</v>
      </c>
      <c r="AV179" s="174" t="s">
        <v>130</v>
      </c>
      <c r="AW179" s="174" t="s">
        <v>31</v>
      </c>
      <c r="AX179" s="174" t="s">
        <v>74</v>
      </c>
      <c r="AY179" s="177" t="s">
        <v>123</v>
      </c>
    </row>
    <row r="180" s="174" customFormat="true" ht="12.8" hidden="false" customHeight="false" outlineLevel="0" collapsed="false">
      <c r="B180" s="175"/>
      <c r="D180" s="176" t="s">
        <v>139</v>
      </c>
      <c r="E180" s="177"/>
      <c r="F180" s="178" t="s">
        <v>156</v>
      </c>
      <c r="H180" s="179" t="n">
        <v>-2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139</v>
      </c>
      <c r="AU180" s="177" t="s">
        <v>130</v>
      </c>
      <c r="AV180" s="174" t="s">
        <v>130</v>
      </c>
      <c r="AW180" s="174" t="s">
        <v>31</v>
      </c>
      <c r="AX180" s="174" t="s">
        <v>74</v>
      </c>
      <c r="AY180" s="177" t="s">
        <v>123</v>
      </c>
    </row>
    <row r="181" s="174" customFormat="true" ht="12.8" hidden="false" customHeight="false" outlineLevel="0" collapsed="false">
      <c r="B181" s="175"/>
      <c r="D181" s="176" t="s">
        <v>139</v>
      </c>
      <c r="E181" s="177"/>
      <c r="F181" s="178" t="s">
        <v>157</v>
      </c>
      <c r="H181" s="179" t="n">
        <v>34.707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139</v>
      </c>
      <c r="AU181" s="177" t="s">
        <v>130</v>
      </c>
      <c r="AV181" s="174" t="s">
        <v>130</v>
      </c>
      <c r="AW181" s="174" t="s">
        <v>31</v>
      </c>
      <c r="AX181" s="174" t="s">
        <v>74</v>
      </c>
      <c r="AY181" s="177" t="s">
        <v>123</v>
      </c>
    </row>
    <row r="182" s="184" customFormat="true" ht="12.8" hidden="false" customHeight="false" outlineLevel="0" collapsed="false">
      <c r="B182" s="185"/>
      <c r="D182" s="176" t="s">
        <v>139</v>
      </c>
      <c r="E182" s="186"/>
      <c r="F182" s="187" t="s">
        <v>158</v>
      </c>
      <c r="H182" s="188" t="n">
        <v>106.451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139</v>
      </c>
      <c r="AU182" s="186" t="s">
        <v>130</v>
      </c>
      <c r="AV182" s="184" t="s">
        <v>129</v>
      </c>
      <c r="AW182" s="184" t="s">
        <v>31</v>
      </c>
      <c r="AX182" s="184" t="s">
        <v>79</v>
      </c>
      <c r="AY182" s="186" t="s">
        <v>123</v>
      </c>
    </row>
    <row r="183" s="146" customFormat="true" ht="22.8" hidden="false" customHeight="true" outlineLevel="0" collapsed="false">
      <c r="B183" s="147"/>
      <c r="D183" s="148" t="s">
        <v>73</v>
      </c>
      <c r="E183" s="158" t="s">
        <v>227</v>
      </c>
      <c r="F183" s="158" t="s">
        <v>228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SUM(P184:P188)</f>
        <v>0</v>
      </c>
      <c r="Q183" s="153"/>
      <c r="R183" s="154" t="n">
        <f aca="false">SUM(R184:R188)</f>
        <v>0</v>
      </c>
      <c r="S183" s="153"/>
      <c r="T183" s="155" t="n">
        <f aca="false">SUM(T184:T188)</f>
        <v>0</v>
      </c>
      <c r="AR183" s="148" t="s">
        <v>79</v>
      </c>
      <c r="AT183" s="156" t="s">
        <v>73</v>
      </c>
      <c r="AU183" s="156" t="s">
        <v>79</v>
      </c>
      <c r="AY183" s="148" t="s">
        <v>123</v>
      </c>
      <c r="BK183" s="157" t="n">
        <f aca="false">SUM(BK184:BK188)</f>
        <v>0</v>
      </c>
    </row>
    <row r="184" s="27" customFormat="true" ht="24.15" hidden="false" customHeight="true" outlineLevel="0" collapsed="false">
      <c r="A184" s="22"/>
      <c r="B184" s="160"/>
      <c r="C184" s="161" t="s">
        <v>229</v>
      </c>
      <c r="D184" s="161" t="s">
        <v>125</v>
      </c>
      <c r="E184" s="162" t="s">
        <v>230</v>
      </c>
      <c r="F184" s="163" t="s">
        <v>231</v>
      </c>
      <c r="G184" s="164" t="s">
        <v>232</v>
      </c>
      <c r="H184" s="165" t="n">
        <v>1.969</v>
      </c>
      <c r="I184" s="166"/>
      <c r="J184" s="167" t="n">
        <f aca="false">ROUND(I184*H184,2)</f>
        <v>0</v>
      </c>
      <c r="K184" s="163" t="s">
        <v>137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129</v>
      </c>
      <c r="AT184" s="172" t="s">
        <v>125</v>
      </c>
      <c r="AU184" s="172" t="s">
        <v>130</v>
      </c>
      <c r="AY184" s="3" t="s">
        <v>123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130</v>
      </c>
      <c r="BK184" s="173" t="n">
        <f aca="false">ROUND(I184*H184,2)</f>
        <v>0</v>
      </c>
      <c r="BL184" s="3" t="s">
        <v>129</v>
      </c>
      <c r="BM184" s="172" t="s">
        <v>233</v>
      </c>
    </row>
    <row r="185" s="27" customFormat="true" ht="24.15" hidden="false" customHeight="true" outlineLevel="0" collapsed="false">
      <c r="A185" s="22"/>
      <c r="B185" s="160"/>
      <c r="C185" s="161" t="s">
        <v>234</v>
      </c>
      <c r="D185" s="161" t="s">
        <v>125</v>
      </c>
      <c r="E185" s="162" t="s">
        <v>235</v>
      </c>
      <c r="F185" s="163" t="s">
        <v>236</v>
      </c>
      <c r="G185" s="164" t="s">
        <v>232</v>
      </c>
      <c r="H185" s="165" t="n">
        <v>1.969</v>
      </c>
      <c r="I185" s="166"/>
      <c r="J185" s="167" t="n">
        <f aca="false">ROUND(I185*H185,2)</f>
        <v>0</v>
      </c>
      <c r="K185" s="163" t="s">
        <v>137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129</v>
      </c>
      <c r="AT185" s="172" t="s">
        <v>125</v>
      </c>
      <c r="AU185" s="172" t="s">
        <v>130</v>
      </c>
      <c r="AY185" s="3" t="s">
        <v>123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130</v>
      </c>
      <c r="BK185" s="173" t="n">
        <f aca="false">ROUND(I185*H185,2)</f>
        <v>0</v>
      </c>
      <c r="BL185" s="3" t="s">
        <v>129</v>
      </c>
      <c r="BM185" s="172" t="s">
        <v>237</v>
      </c>
    </row>
    <row r="186" s="27" customFormat="true" ht="24.15" hidden="false" customHeight="true" outlineLevel="0" collapsed="false">
      <c r="A186" s="22"/>
      <c r="B186" s="160"/>
      <c r="C186" s="161" t="s">
        <v>238</v>
      </c>
      <c r="D186" s="161" t="s">
        <v>125</v>
      </c>
      <c r="E186" s="162" t="s">
        <v>239</v>
      </c>
      <c r="F186" s="163" t="s">
        <v>240</v>
      </c>
      <c r="G186" s="164" t="s">
        <v>232</v>
      </c>
      <c r="H186" s="165" t="n">
        <v>27.566</v>
      </c>
      <c r="I186" s="166"/>
      <c r="J186" s="167" t="n">
        <f aca="false">ROUND(I186*H186,2)</f>
        <v>0</v>
      </c>
      <c r="K186" s="163" t="s">
        <v>137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129</v>
      </c>
      <c r="AT186" s="172" t="s">
        <v>125</v>
      </c>
      <c r="AU186" s="172" t="s">
        <v>130</v>
      </c>
      <c r="AY186" s="3" t="s">
        <v>123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130</v>
      </c>
      <c r="BK186" s="173" t="n">
        <f aca="false">ROUND(I186*H186,2)</f>
        <v>0</v>
      </c>
      <c r="BL186" s="3" t="s">
        <v>129</v>
      </c>
      <c r="BM186" s="172" t="s">
        <v>241</v>
      </c>
    </row>
    <row r="187" s="174" customFormat="true" ht="12.8" hidden="false" customHeight="false" outlineLevel="0" collapsed="false">
      <c r="B187" s="175"/>
      <c r="D187" s="176" t="s">
        <v>139</v>
      </c>
      <c r="F187" s="178" t="s">
        <v>242</v>
      </c>
      <c r="H187" s="179" t="n">
        <v>27.566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139</v>
      </c>
      <c r="AU187" s="177" t="s">
        <v>130</v>
      </c>
      <c r="AV187" s="174" t="s">
        <v>130</v>
      </c>
      <c r="AW187" s="174" t="s">
        <v>2</v>
      </c>
      <c r="AX187" s="174" t="s">
        <v>79</v>
      </c>
      <c r="AY187" s="177" t="s">
        <v>123</v>
      </c>
    </row>
    <row r="188" s="27" customFormat="true" ht="24.15" hidden="false" customHeight="true" outlineLevel="0" collapsed="false">
      <c r="A188" s="22"/>
      <c r="B188" s="160"/>
      <c r="C188" s="161" t="s">
        <v>243</v>
      </c>
      <c r="D188" s="161" t="s">
        <v>125</v>
      </c>
      <c r="E188" s="162" t="s">
        <v>244</v>
      </c>
      <c r="F188" s="163" t="s">
        <v>245</v>
      </c>
      <c r="G188" s="164" t="s">
        <v>232</v>
      </c>
      <c r="H188" s="165" t="n">
        <v>1.956</v>
      </c>
      <c r="I188" s="166"/>
      <c r="J188" s="167" t="n">
        <f aca="false">ROUND(I188*H188,2)</f>
        <v>0</v>
      </c>
      <c r="K188" s="163" t="s">
        <v>137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129</v>
      </c>
      <c r="AT188" s="172" t="s">
        <v>125</v>
      </c>
      <c r="AU188" s="172" t="s">
        <v>130</v>
      </c>
      <c r="AY188" s="3" t="s">
        <v>123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130</v>
      </c>
      <c r="BK188" s="173" t="n">
        <f aca="false">ROUND(I188*H188,2)</f>
        <v>0</v>
      </c>
      <c r="BL188" s="3" t="s">
        <v>129</v>
      </c>
      <c r="BM188" s="172" t="s">
        <v>246</v>
      </c>
    </row>
    <row r="189" s="146" customFormat="true" ht="22.8" hidden="false" customHeight="true" outlineLevel="0" collapsed="false">
      <c r="B189" s="147"/>
      <c r="D189" s="148" t="s">
        <v>73</v>
      </c>
      <c r="E189" s="158" t="s">
        <v>247</v>
      </c>
      <c r="F189" s="158" t="s">
        <v>248</v>
      </c>
      <c r="I189" s="150"/>
      <c r="J189" s="159" t="n">
        <f aca="false">BK189</f>
        <v>0</v>
      </c>
      <c r="L189" s="147"/>
      <c r="M189" s="152"/>
      <c r="N189" s="153"/>
      <c r="O189" s="153"/>
      <c r="P189" s="154" t="n">
        <f aca="false">P190</f>
        <v>0</v>
      </c>
      <c r="Q189" s="153"/>
      <c r="R189" s="154" t="n">
        <f aca="false">R190</f>
        <v>0</v>
      </c>
      <c r="S189" s="153"/>
      <c r="T189" s="155" t="n">
        <f aca="false">T190</f>
        <v>0</v>
      </c>
      <c r="AR189" s="148" t="s">
        <v>79</v>
      </c>
      <c r="AT189" s="156" t="s">
        <v>73</v>
      </c>
      <c r="AU189" s="156" t="s">
        <v>79</v>
      </c>
      <c r="AY189" s="148" t="s">
        <v>123</v>
      </c>
      <c r="BK189" s="157" t="n">
        <f aca="false">BK190</f>
        <v>0</v>
      </c>
    </row>
    <row r="190" s="27" customFormat="true" ht="21.75" hidden="false" customHeight="true" outlineLevel="0" collapsed="false">
      <c r="A190" s="22"/>
      <c r="B190" s="160"/>
      <c r="C190" s="161" t="s">
        <v>249</v>
      </c>
      <c r="D190" s="161" t="s">
        <v>125</v>
      </c>
      <c r="E190" s="162" t="s">
        <v>250</v>
      </c>
      <c r="F190" s="163" t="s">
        <v>251</v>
      </c>
      <c r="G190" s="164" t="s">
        <v>232</v>
      </c>
      <c r="H190" s="165" t="n">
        <v>2.127</v>
      </c>
      <c r="I190" s="166"/>
      <c r="J190" s="167" t="n">
        <f aca="false">ROUND(I190*H190,2)</f>
        <v>0</v>
      </c>
      <c r="K190" s="163" t="s">
        <v>137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129</v>
      </c>
      <c r="AT190" s="172" t="s">
        <v>125</v>
      </c>
      <c r="AU190" s="172" t="s">
        <v>130</v>
      </c>
      <c r="AY190" s="3" t="s">
        <v>123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130</v>
      </c>
      <c r="BK190" s="173" t="n">
        <f aca="false">ROUND(I190*H190,2)</f>
        <v>0</v>
      </c>
      <c r="BL190" s="3" t="s">
        <v>129</v>
      </c>
      <c r="BM190" s="172" t="s">
        <v>252</v>
      </c>
    </row>
    <row r="191" s="146" customFormat="true" ht="25.9" hidden="false" customHeight="true" outlineLevel="0" collapsed="false">
      <c r="B191" s="147"/>
      <c r="D191" s="148" t="s">
        <v>73</v>
      </c>
      <c r="E191" s="149" t="s">
        <v>253</v>
      </c>
      <c r="F191" s="149" t="s">
        <v>254</v>
      </c>
      <c r="I191" s="150"/>
      <c r="J191" s="151" t="n">
        <f aca="false">BK191</f>
        <v>0</v>
      </c>
      <c r="L191" s="147"/>
      <c r="M191" s="152"/>
      <c r="N191" s="153"/>
      <c r="O191" s="153"/>
      <c r="P191" s="154" t="n">
        <f aca="false">P192+P196+P204+P207+P217+P234+P239+P249+P254+P261</f>
        <v>0</v>
      </c>
      <c r="Q191" s="153"/>
      <c r="R191" s="154" t="n">
        <f aca="false">R192+R196+R204+R207+R217+R234+R239+R249+R254+R261</f>
        <v>0.32453416</v>
      </c>
      <c r="S191" s="153"/>
      <c r="T191" s="155" t="n">
        <f aca="false">T192+T196+T204+T207+T217+T234+T239+T249+T254+T261</f>
        <v>0.17668244</v>
      </c>
      <c r="AR191" s="148" t="s">
        <v>130</v>
      </c>
      <c r="AT191" s="156" t="s">
        <v>73</v>
      </c>
      <c r="AU191" s="156" t="s">
        <v>74</v>
      </c>
      <c r="AY191" s="148" t="s">
        <v>123</v>
      </c>
      <c r="BK191" s="157" t="n">
        <f aca="false">BK192+BK196+BK204+BK207+BK217+BK234+BK239+BK249+BK254+BK261</f>
        <v>0</v>
      </c>
    </row>
    <row r="192" s="146" customFormat="true" ht="22.8" hidden="false" customHeight="true" outlineLevel="0" collapsed="false">
      <c r="B192" s="147"/>
      <c r="D192" s="148" t="s">
        <v>73</v>
      </c>
      <c r="E192" s="158" t="s">
        <v>255</v>
      </c>
      <c r="F192" s="158" t="s">
        <v>256</v>
      </c>
      <c r="I192" s="150"/>
      <c r="J192" s="159" t="n">
        <f aca="false">BK192</f>
        <v>0</v>
      </c>
      <c r="L192" s="147"/>
      <c r="M192" s="152"/>
      <c r="N192" s="153"/>
      <c r="O192" s="153"/>
      <c r="P192" s="154" t="n">
        <f aca="false">SUM(P193:P195)</f>
        <v>0</v>
      </c>
      <c r="Q192" s="153"/>
      <c r="R192" s="154" t="n">
        <f aca="false">SUM(R193:R195)</f>
        <v>0.00314</v>
      </c>
      <c r="S192" s="153"/>
      <c r="T192" s="155" t="n">
        <f aca="false">SUM(T193:T195)</f>
        <v>0</v>
      </c>
      <c r="AR192" s="148" t="s">
        <v>130</v>
      </c>
      <c r="AT192" s="156" t="s">
        <v>73</v>
      </c>
      <c r="AU192" s="156" t="s">
        <v>79</v>
      </c>
      <c r="AY192" s="148" t="s">
        <v>123</v>
      </c>
      <c r="BK192" s="157" t="n">
        <f aca="false">SUM(BK193:BK195)</f>
        <v>0</v>
      </c>
    </row>
    <row r="193" s="27" customFormat="true" ht="16.5" hidden="false" customHeight="true" outlineLevel="0" collapsed="false">
      <c r="A193" s="22"/>
      <c r="B193" s="160"/>
      <c r="C193" s="161" t="s">
        <v>257</v>
      </c>
      <c r="D193" s="161" t="s">
        <v>125</v>
      </c>
      <c r="E193" s="162" t="s">
        <v>258</v>
      </c>
      <c r="F193" s="163" t="s">
        <v>259</v>
      </c>
      <c r="G193" s="164" t="s">
        <v>128</v>
      </c>
      <c r="H193" s="165" t="n">
        <v>1</v>
      </c>
      <c r="I193" s="166"/>
      <c r="J193" s="167" t="n">
        <f aca="false">ROUND(I193*H193,2)</f>
        <v>0</v>
      </c>
      <c r="K193" s="163"/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0.00157</v>
      </c>
      <c r="R193" s="170" t="n">
        <f aca="false">Q193*H193</f>
        <v>0.00157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202</v>
      </c>
      <c r="AT193" s="172" t="s">
        <v>125</v>
      </c>
      <c r="AU193" s="172" t="s">
        <v>130</v>
      </c>
      <c r="AY193" s="3" t="s">
        <v>123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130</v>
      </c>
      <c r="BK193" s="173" t="n">
        <f aca="false">ROUND(I193*H193,2)</f>
        <v>0</v>
      </c>
      <c r="BL193" s="3" t="s">
        <v>202</v>
      </c>
      <c r="BM193" s="172" t="s">
        <v>260</v>
      </c>
    </row>
    <row r="194" s="27" customFormat="true" ht="16.5" hidden="false" customHeight="true" outlineLevel="0" collapsed="false">
      <c r="A194" s="22"/>
      <c r="B194" s="160"/>
      <c r="C194" s="161" t="s">
        <v>261</v>
      </c>
      <c r="D194" s="161" t="s">
        <v>125</v>
      </c>
      <c r="E194" s="162" t="s">
        <v>262</v>
      </c>
      <c r="F194" s="163" t="s">
        <v>263</v>
      </c>
      <c r="G194" s="164" t="s">
        <v>128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0.00157</v>
      </c>
      <c r="R194" s="170" t="n">
        <f aca="false">Q194*H194</f>
        <v>0.00157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202</v>
      </c>
      <c r="AT194" s="172" t="s">
        <v>125</v>
      </c>
      <c r="AU194" s="172" t="s">
        <v>130</v>
      </c>
      <c r="AY194" s="3" t="s">
        <v>123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130</v>
      </c>
      <c r="BK194" s="173" t="n">
        <f aca="false">ROUND(I194*H194,2)</f>
        <v>0</v>
      </c>
      <c r="BL194" s="3" t="s">
        <v>202</v>
      </c>
      <c r="BM194" s="172" t="s">
        <v>264</v>
      </c>
    </row>
    <row r="195" s="27" customFormat="true" ht="24.15" hidden="false" customHeight="true" outlineLevel="0" collapsed="false">
      <c r="A195" s="22"/>
      <c r="B195" s="160"/>
      <c r="C195" s="161" t="s">
        <v>265</v>
      </c>
      <c r="D195" s="161" t="s">
        <v>125</v>
      </c>
      <c r="E195" s="162" t="s">
        <v>266</v>
      </c>
      <c r="F195" s="163" t="s">
        <v>267</v>
      </c>
      <c r="G195" s="164" t="s">
        <v>268</v>
      </c>
      <c r="H195" s="193"/>
      <c r="I195" s="166"/>
      <c r="J195" s="167" t="n">
        <f aca="false">ROUND(I195*H195,2)</f>
        <v>0</v>
      </c>
      <c r="K195" s="163" t="s">
        <v>137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202</v>
      </c>
      <c r="AT195" s="172" t="s">
        <v>125</v>
      </c>
      <c r="AU195" s="172" t="s">
        <v>130</v>
      </c>
      <c r="AY195" s="3" t="s">
        <v>123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130</v>
      </c>
      <c r="BK195" s="173" t="n">
        <f aca="false">ROUND(I195*H195,2)</f>
        <v>0</v>
      </c>
      <c r="BL195" s="3" t="s">
        <v>202</v>
      </c>
      <c r="BM195" s="172" t="s">
        <v>269</v>
      </c>
    </row>
    <row r="196" s="146" customFormat="true" ht="22.8" hidden="false" customHeight="true" outlineLevel="0" collapsed="false">
      <c r="B196" s="147"/>
      <c r="D196" s="148" t="s">
        <v>73</v>
      </c>
      <c r="E196" s="158" t="s">
        <v>270</v>
      </c>
      <c r="F196" s="158" t="s">
        <v>271</v>
      </c>
      <c r="I196" s="150"/>
      <c r="J196" s="159" t="n">
        <f aca="false">BK196</f>
        <v>0</v>
      </c>
      <c r="L196" s="147"/>
      <c r="M196" s="152"/>
      <c r="N196" s="153"/>
      <c r="O196" s="153"/>
      <c r="P196" s="154" t="n">
        <f aca="false">SUM(P197:P203)</f>
        <v>0</v>
      </c>
      <c r="Q196" s="153"/>
      <c r="R196" s="154" t="n">
        <f aca="false">SUM(R197:R203)</f>
        <v>0.0038</v>
      </c>
      <c r="S196" s="153"/>
      <c r="T196" s="155" t="n">
        <f aca="false">SUM(T197:T203)</f>
        <v>0.07948</v>
      </c>
      <c r="AR196" s="148" t="s">
        <v>130</v>
      </c>
      <c r="AT196" s="156" t="s">
        <v>73</v>
      </c>
      <c r="AU196" s="156" t="s">
        <v>79</v>
      </c>
      <c r="AY196" s="148" t="s">
        <v>123</v>
      </c>
      <c r="BK196" s="157" t="n">
        <f aca="false">SUM(BK197:BK203)</f>
        <v>0</v>
      </c>
    </row>
    <row r="197" s="27" customFormat="true" ht="24.15" hidden="false" customHeight="true" outlineLevel="0" collapsed="false">
      <c r="A197" s="22"/>
      <c r="B197" s="160"/>
      <c r="C197" s="161" t="s">
        <v>272</v>
      </c>
      <c r="D197" s="161" t="s">
        <v>125</v>
      </c>
      <c r="E197" s="162" t="s">
        <v>273</v>
      </c>
      <c r="F197" s="163" t="s">
        <v>274</v>
      </c>
      <c r="G197" s="164" t="s">
        <v>275</v>
      </c>
      <c r="H197" s="165" t="n">
        <v>1</v>
      </c>
      <c r="I197" s="166"/>
      <c r="J197" s="167" t="n">
        <f aca="false">ROUND(I197*H197,2)</f>
        <v>0</v>
      </c>
      <c r="K197" s="163" t="s">
        <v>137</v>
      </c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0.0092</v>
      </c>
      <c r="T197" s="171" t="n">
        <f aca="false">S197*H197</f>
        <v>0.0092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202</v>
      </c>
      <c r="AT197" s="172" t="s">
        <v>125</v>
      </c>
      <c r="AU197" s="172" t="s">
        <v>130</v>
      </c>
      <c r="AY197" s="3" t="s">
        <v>123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130</v>
      </c>
      <c r="BK197" s="173" t="n">
        <f aca="false">ROUND(I197*H197,2)</f>
        <v>0</v>
      </c>
      <c r="BL197" s="3" t="s">
        <v>202</v>
      </c>
      <c r="BM197" s="172" t="s">
        <v>276</v>
      </c>
    </row>
    <row r="198" s="27" customFormat="true" ht="24.15" hidden="false" customHeight="true" outlineLevel="0" collapsed="false">
      <c r="A198" s="22"/>
      <c r="B198" s="160"/>
      <c r="C198" s="161" t="s">
        <v>277</v>
      </c>
      <c r="D198" s="161" t="s">
        <v>125</v>
      </c>
      <c r="E198" s="162" t="s">
        <v>278</v>
      </c>
      <c r="F198" s="163" t="s">
        <v>279</v>
      </c>
      <c r="G198" s="164" t="s">
        <v>275</v>
      </c>
      <c r="H198" s="165" t="n">
        <v>1</v>
      </c>
      <c r="I198" s="166"/>
      <c r="J198" s="167" t="n">
        <f aca="false">ROUND(I198*H198,2)</f>
        <v>0</v>
      </c>
      <c r="K198" s="163"/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0.067</v>
      </c>
      <c r="T198" s="171" t="n">
        <f aca="false">S198*H198</f>
        <v>0.067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202</v>
      </c>
      <c r="AT198" s="172" t="s">
        <v>125</v>
      </c>
      <c r="AU198" s="172" t="s">
        <v>130</v>
      </c>
      <c r="AY198" s="3" t="s">
        <v>123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130</v>
      </c>
      <c r="BK198" s="173" t="n">
        <f aca="false">ROUND(I198*H198,2)</f>
        <v>0</v>
      </c>
      <c r="BL198" s="3" t="s">
        <v>202</v>
      </c>
      <c r="BM198" s="172" t="s">
        <v>280</v>
      </c>
    </row>
    <row r="199" s="27" customFormat="true" ht="16.5" hidden="false" customHeight="true" outlineLevel="0" collapsed="false">
      <c r="A199" s="22"/>
      <c r="B199" s="160"/>
      <c r="C199" s="161" t="s">
        <v>281</v>
      </c>
      <c r="D199" s="161" t="s">
        <v>125</v>
      </c>
      <c r="E199" s="162" t="s">
        <v>282</v>
      </c>
      <c r="F199" s="163" t="s">
        <v>283</v>
      </c>
      <c r="G199" s="164" t="s">
        <v>275</v>
      </c>
      <c r="H199" s="165" t="n">
        <v>1</v>
      </c>
      <c r="I199" s="166"/>
      <c r="J199" s="167" t="n">
        <f aca="false">ROUND(I199*H199,2)</f>
        <v>0</v>
      </c>
      <c r="K199" s="163" t="s">
        <v>137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0.00156</v>
      </c>
      <c r="T199" s="171" t="n">
        <f aca="false">S199*H199</f>
        <v>0.00156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202</v>
      </c>
      <c r="AT199" s="172" t="s">
        <v>125</v>
      </c>
      <c r="AU199" s="172" t="s">
        <v>130</v>
      </c>
      <c r="AY199" s="3" t="s">
        <v>123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130</v>
      </c>
      <c r="BK199" s="173" t="n">
        <f aca="false">ROUND(I199*H199,2)</f>
        <v>0</v>
      </c>
      <c r="BL199" s="3" t="s">
        <v>202</v>
      </c>
      <c r="BM199" s="172" t="s">
        <v>284</v>
      </c>
    </row>
    <row r="200" s="27" customFormat="true" ht="16.5" hidden="false" customHeight="true" outlineLevel="0" collapsed="false">
      <c r="A200" s="22"/>
      <c r="B200" s="160"/>
      <c r="C200" s="161" t="s">
        <v>285</v>
      </c>
      <c r="D200" s="161" t="s">
        <v>125</v>
      </c>
      <c r="E200" s="162" t="s">
        <v>286</v>
      </c>
      <c r="F200" s="163" t="s">
        <v>287</v>
      </c>
      <c r="G200" s="164" t="s">
        <v>275</v>
      </c>
      <c r="H200" s="165" t="n">
        <v>2</v>
      </c>
      <c r="I200" s="166"/>
      <c r="J200" s="167" t="n">
        <f aca="false">ROUND(I200*H200,2)</f>
        <v>0</v>
      </c>
      <c r="K200" s="163" t="s">
        <v>137</v>
      </c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0.00086</v>
      </c>
      <c r="T200" s="171" t="n">
        <f aca="false">S200*H200</f>
        <v>0.00172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202</v>
      </c>
      <c r="AT200" s="172" t="s">
        <v>125</v>
      </c>
      <c r="AU200" s="172" t="s">
        <v>130</v>
      </c>
      <c r="AY200" s="3" t="s">
        <v>123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130</v>
      </c>
      <c r="BK200" s="173" t="n">
        <f aca="false">ROUND(I200*H200,2)</f>
        <v>0</v>
      </c>
      <c r="BL200" s="3" t="s">
        <v>202</v>
      </c>
      <c r="BM200" s="172" t="s">
        <v>288</v>
      </c>
    </row>
    <row r="201" s="27" customFormat="true" ht="16.5" hidden="false" customHeight="true" outlineLevel="0" collapsed="false">
      <c r="A201" s="22"/>
      <c r="B201" s="160"/>
      <c r="C201" s="161" t="s">
        <v>289</v>
      </c>
      <c r="D201" s="161" t="s">
        <v>125</v>
      </c>
      <c r="E201" s="162" t="s">
        <v>290</v>
      </c>
      <c r="F201" s="163" t="s">
        <v>291</v>
      </c>
      <c r="G201" s="164" t="s">
        <v>275</v>
      </c>
      <c r="H201" s="165" t="n">
        <v>1</v>
      </c>
      <c r="I201" s="166"/>
      <c r="J201" s="167" t="n">
        <f aca="false">ROUND(I201*H201,2)</f>
        <v>0</v>
      </c>
      <c r="K201" s="163" t="s">
        <v>137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0.00184</v>
      </c>
      <c r="R201" s="170" t="n">
        <f aca="false">Q201*H201</f>
        <v>0.00184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202</v>
      </c>
      <c r="AT201" s="172" t="s">
        <v>125</v>
      </c>
      <c r="AU201" s="172" t="s">
        <v>130</v>
      </c>
      <c r="AY201" s="3" t="s">
        <v>123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130</v>
      </c>
      <c r="BK201" s="173" t="n">
        <f aca="false">ROUND(I201*H201,2)</f>
        <v>0</v>
      </c>
      <c r="BL201" s="3" t="s">
        <v>202</v>
      </c>
      <c r="BM201" s="172" t="s">
        <v>292</v>
      </c>
    </row>
    <row r="202" s="27" customFormat="true" ht="24.15" hidden="false" customHeight="true" outlineLevel="0" collapsed="false">
      <c r="A202" s="22"/>
      <c r="B202" s="160"/>
      <c r="C202" s="161" t="s">
        <v>293</v>
      </c>
      <c r="D202" s="161" t="s">
        <v>125</v>
      </c>
      <c r="E202" s="162" t="s">
        <v>294</v>
      </c>
      <c r="F202" s="163" t="s">
        <v>295</v>
      </c>
      <c r="G202" s="164" t="s">
        <v>275</v>
      </c>
      <c r="H202" s="165" t="n">
        <v>1</v>
      </c>
      <c r="I202" s="166"/>
      <c r="J202" s="167" t="n">
        <f aca="false">ROUND(I202*H202,2)</f>
        <v>0</v>
      </c>
      <c r="K202" s="163" t="s">
        <v>137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0.00196</v>
      </c>
      <c r="R202" s="170" t="n">
        <f aca="false">Q202*H202</f>
        <v>0.00196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202</v>
      </c>
      <c r="AT202" s="172" t="s">
        <v>125</v>
      </c>
      <c r="AU202" s="172" t="s">
        <v>130</v>
      </c>
      <c r="AY202" s="3" t="s">
        <v>123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130</v>
      </c>
      <c r="BK202" s="173" t="n">
        <f aca="false">ROUND(I202*H202,2)</f>
        <v>0</v>
      </c>
      <c r="BL202" s="3" t="s">
        <v>202</v>
      </c>
      <c r="BM202" s="172" t="s">
        <v>296</v>
      </c>
    </row>
    <row r="203" s="27" customFormat="true" ht="24.15" hidden="false" customHeight="true" outlineLevel="0" collapsed="false">
      <c r="A203" s="22"/>
      <c r="B203" s="160"/>
      <c r="C203" s="161" t="s">
        <v>297</v>
      </c>
      <c r="D203" s="161" t="s">
        <v>125</v>
      </c>
      <c r="E203" s="162" t="s">
        <v>298</v>
      </c>
      <c r="F203" s="163" t="s">
        <v>299</v>
      </c>
      <c r="G203" s="164" t="s">
        <v>268</v>
      </c>
      <c r="H203" s="193"/>
      <c r="I203" s="166"/>
      <c r="J203" s="167" t="n">
        <f aca="false">ROUND(I203*H203,2)</f>
        <v>0</v>
      </c>
      <c r="K203" s="163" t="s">
        <v>137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202</v>
      </c>
      <c r="AT203" s="172" t="s">
        <v>125</v>
      </c>
      <c r="AU203" s="172" t="s">
        <v>130</v>
      </c>
      <c r="AY203" s="3" t="s">
        <v>123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130</v>
      </c>
      <c r="BK203" s="173" t="n">
        <f aca="false">ROUND(I203*H203,2)</f>
        <v>0</v>
      </c>
      <c r="BL203" s="3" t="s">
        <v>202</v>
      </c>
      <c r="BM203" s="172" t="s">
        <v>300</v>
      </c>
    </row>
    <row r="204" s="146" customFormat="true" ht="22.8" hidden="false" customHeight="true" outlineLevel="0" collapsed="false">
      <c r="B204" s="147"/>
      <c r="D204" s="148" t="s">
        <v>73</v>
      </c>
      <c r="E204" s="158" t="s">
        <v>301</v>
      </c>
      <c r="F204" s="158" t="s">
        <v>302</v>
      </c>
      <c r="I204" s="150"/>
      <c r="J204" s="159" t="n">
        <f aca="false">BK204</f>
        <v>0</v>
      </c>
      <c r="L204" s="147"/>
      <c r="M204" s="152"/>
      <c r="N204" s="153"/>
      <c r="O204" s="153"/>
      <c r="P204" s="154" t="n">
        <f aca="false">SUM(P205:P206)</f>
        <v>0</v>
      </c>
      <c r="Q204" s="153"/>
      <c r="R204" s="154" t="n">
        <f aca="false">SUM(R205:R206)</f>
        <v>0.00056</v>
      </c>
      <c r="S204" s="153"/>
      <c r="T204" s="155" t="n">
        <f aca="false">SUM(T205:T206)</f>
        <v>0</v>
      </c>
      <c r="AR204" s="148" t="s">
        <v>130</v>
      </c>
      <c r="AT204" s="156" t="s">
        <v>73</v>
      </c>
      <c r="AU204" s="156" t="s">
        <v>79</v>
      </c>
      <c r="AY204" s="148" t="s">
        <v>123</v>
      </c>
      <c r="BK204" s="157" t="n">
        <f aca="false">SUM(BK205:BK206)</f>
        <v>0</v>
      </c>
    </row>
    <row r="205" s="27" customFormat="true" ht="16.5" hidden="false" customHeight="true" outlineLevel="0" collapsed="false">
      <c r="A205" s="22"/>
      <c r="B205" s="160"/>
      <c r="C205" s="161" t="s">
        <v>303</v>
      </c>
      <c r="D205" s="161" t="s">
        <v>125</v>
      </c>
      <c r="E205" s="162" t="s">
        <v>304</v>
      </c>
      <c r="F205" s="163" t="s">
        <v>305</v>
      </c>
      <c r="G205" s="164" t="s">
        <v>192</v>
      </c>
      <c r="H205" s="165" t="n">
        <v>4</v>
      </c>
      <c r="I205" s="166"/>
      <c r="J205" s="167" t="n">
        <f aca="false">ROUND(I205*H205,2)</f>
        <v>0</v>
      </c>
      <c r="K205" s="163"/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0.00014</v>
      </c>
      <c r="R205" s="170" t="n">
        <f aca="false">Q205*H205</f>
        <v>0.00056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202</v>
      </c>
      <c r="AT205" s="172" t="s">
        <v>125</v>
      </c>
      <c r="AU205" s="172" t="s">
        <v>130</v>
      </c>
      <c r="AY205" s="3" t="s">
        <v>123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130</v>
      </c>
      <c r="BK205" s="173" t="n">
        <f aca="false">ROUND(I205*H205,2)</f>
        <v>0</v>
      </c>
      <c r="BL205" s="3" t="s">
        <v>202</v>
      </c>
      <c r="BM205" s="172" t="s">
        <v>306</v>
      </c>
    </row>
    <row r="206" s="27" customFormat="true" ht="24.15" hidden="false" customHeight="true" outlineLevel="0" collapsed="false">
      <c r="A206" s="22"/>
      <c r="B206" s="160"/>
      <c r="C206" s="161" t="s">
        <v>307</v>
      </c>
      <c r="D206" s="161" t="s">
        <v>125</v>
      </c>
      <c r="E206" s="162" t="s">
        <v>308</v>
      </c>
      <c r="F206" s="163" t="s">
        <v>309</v>
      </c>
      <c r="G206" s="164" t="s">
        <v>268</v>
      </c>
      <c r="H206" s="193"/>
      <c r="I206" s="166"/>
      <c r="J206" s="167" t="n">
        <f aca="false">ROUND(I206*H206,2)</f>
        <v>0</v>
      </c>
      <c r="K206" s="163" t="s">
        <v>137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202</v>
      </c>
      <c r="AT206" s="172" t="s">
        <v>125</v>
      </c>
      <c r="AU206" s="172" t="s">
        <v>130</v>
      </c>
      <c r="AY206" s="3" t="s">
        <v>123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130</v>
      </c>
      <c r="BK206" s="173" t="n">
        <f aca="false">ROUND(I206*H206,2)</f>
        <v>0</v>
      </c>
      <c r="BL206" s="3" t="s">
        <v>202</v>
      </c>
      <c r="BM206" s="172" t="s">
        <v>310</v>
      </c>
    </row>
    <row r="207" s="146" customFormat="true" ht="22.8" hidden="false" customHeight="true" outlineLevel="0" collapsed="false">
      <c r="B207" s="147"/>
      <c r="D207" s="148" t="s">
        <v>73</v>
      </c>
      <c r="E207" s="158" t="s">
        <v>311</v>
      </c>
      <c r="F207" s="158" t="s">
        <v>312</v>
      </c>
      <c r="I207" s="150"/>
      <c r="J207" s="159" t="n">
        <f aca="false">BK207</f>
        <v>0</v>
      </c>
      <c r="L207" s="147"/>
      <c r="M207" s="152"/>
      <c r="N207" s="153"/>
      <c r="O207" s="153"/>
      <c r="P207" s="154" t="n">
        <f aca="false">SUM(P208:P216)</f>
        <v>0</v>
      </c>
      <c r="Q207" s="153"/>
      <c r="R207" s="154" t="n">
        <f aca="false">SUM(R208:R216)</f>
        <v>0.05071</v>
      </c>
      <c r="S207" s="153"/>
      <c r="T207" s="155" t="n">
        <f aca="false">SUM(T208:T216)</f>
        <v>0.0238</v>
      </c>
      <c r="AR207" s="148" t="s">
        <v>130</v>
      </c>
      <c r="AT207" s="156" t="s">
        <v>73</v>
      </c>
      <c r="AU207" s="156" t="s">
        <v>79</v>
      </c>
      <c r="AY207" s="148" t="s">
        <v>123</v>
      </c>
      <c r="BK207" s="157" t="n">
        <f aca="false">SUM(BK208:BK216)</f>
        <v>0</v>
      </c>
    </row>
    <row r="208" s="27" customFormat="true" ht="16.5" hidden="false" customHeight="true" outlineLevel="0" collapsed="false">
      <c r="A208" s="22"/>
      <c r="B208" s="160"/>
      <c r="C208" s="161" t="s">
        <v>313</v>
      </c>
      <c r="D208" s="161" t="s">
        <v>125</v>
      </c>
      <c r="E208" s="162" t="s">
        <v>314</v>
      </c>
      <c r="F208" s="163" t="s">
        <v>315</v>
      </c>
      <c r="G208" s="164" t="s">
        <v>192</v>
      </c>
      <c r="H208" s="165" t="n">
        <v>1</v>
      </c>
      <c r="I208" s="166"/>
      <c r="J208" s="167" t="n">
        <f aca="false">ROUND(I208*H208,2)</f>
        <v>0</v>
      </c>
      <c r="K208" s="163"/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0.0238</v>
      </c>
      <c r="T208" s="171" t="n">
        <f aca="false">S208*H208</f>
        <v>0.0238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202</v>
      </c>
      <c r="AT208" s="172" t="s">
        <v>125</v>
      </c>
      <c r="AU208" s="172" t="s">
        <v>130</v>
      </c>
      <c r="AY208" s="3" t="s">
        <v>123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130</v>
      </c>
      <c r="BK208" s="173" t="n">
        <f aca="false">ROUND(I208*H208,2)</f>
        <v>0</v>
      </c>
      <c r="BL208" s="3" t="s">
        <v>202</v>
      </c>
      <c r="BM208" s="172" t="s">
        <v>316</v>
      </c>
    </row>
    <row r="209" s="27" customFormat="true" ht="16.5" hidden="false" customHeight="true" outlineLevel="0" collapsed="false">
      <c r="A209" s="22"/>
      <c r="B209" s="160"/>
      <c r="C209" s="161" t="s">
        <v>317</v>
      </c>
      <c r="D209" s="161" t="s">
        <v>125</v>
      </c>
      <c r="E209" s="162" t="s">
        <v>318</v>
      </c>
      <c r="F209" s="163" t="s">
        <v>319</v>
      </c>
      <c r="G209" s="164" t="s">
        <v>192</v>
      </c>
      <c r="H209" s="165" t="n">
        <v>1</v>
      </c>
      <c r="I209" s="166"/>
      <c r="J209" s="167" t="n">
        <f aca="false">ROUND(I209*H209,2)</f>
        <v>0</v>
      </c>
      <c r="K209" s="163" t="s">
        <v>137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0.05071</v>
      </c>
      <c r="R209" s="170" t="n">
        <f aca="false">Q209*H209</f>
        <v>0.05071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202</v>
      </c>
      <c r="AT209" s="172" t="s">
        <v>125</v>
      </c>
      <c r="AU209" s="172" t="s">
        <v>130</v>
      </c>
      <c r="AY209" s="3" t="s">
        <v>123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130</v>
      </c>
      <c r="BK209" s="173" t="n">
        <f aca="false">ROUND(I209*H209,2)</f>
        <v>0</v>
      </c>
      <c r="BL209" s="3" t="s">
        <v>202</v>
      </c>
      <c r="BM209" s="172" t="s">
        <v>320</v>
      </c>
    </row>
    <row r="210" s="27" customFormat="true" ht="16.5" hidden="false" customHeight="true" outlineLevel="0" collapsed="false">
      <c r="A210" s="22"/>
      <c r="B210" s="160"/>
      <c r="C210" s="161" t="s">
        <v>321</v>
      </c>
      <c r="D210" s="161" t="s">
        <v>125</v>
      </c>
      <c r="E210" s="162" t="s">
        <v>322</v>
      </c>
      <c r="F210" s="163" t="s">
        <v>323</v>
      </c>
      <c r="G210" s="164" t="s">
        <v>192</v>
      </c>
      <c r="H210" s="165" t="n">
        <v>1</v>
      </c>
      <c r="I210" s="166"/>
      <c r="J210" s="167" t="n">
        <f aca="false">ROUND(I210*H210,2)</f>
        <v>0</v>
      </c>
      <c r="K210" s="163" t="s">
        <v>137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202</v>
      </c>
      <c r="AT210" s="172" t="s">
        <v>125</v>
      </c>
      <c r="AU210" s="172" t="s">
        <v>130</v>
      </c>
      <c r="AY210" s="3" t="s">
        <v>123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130</v>
      </c>
      <c r="BK210" s="173" t="n">
        <f aca="false">ROUND(I210*H210,2)</f>
        <v>0</v>
      </c>
      <c r="BL210" s="3" t="s">
        <v>202</v>
      </c>
      <c r="BM210" s="172" t="s">
        <v>324</v>
      </c>
    </row>
    <row r="211" s="27" customFormat="true" ht="16.5" hidden="false" customHeight="true" outlineLevel="0" collapsed="false">
      <c r="A211" s="22"/>
      <c r="B211" s="160"/>
      <c r="C211" s="161" t="s">
        <v>325</v>
      </c>
      <c r="D211" s="161" t="s">
        <v>125</v>
      </c>
      <c r="E211" s="162" t="s">
        <v>326</v>
      </c>
      <c r="F211" s="163" t="s">
        <v>327</v>
      </c>
      <c r="G211" s="164" t="s">
        <v>136</v>
      </c>
      <c r="H211" s="165" t="n">
        <v>30</v>
      </c>
      <c r="I211" s="166"/>
      <c r="J211" s="167" t="n">
        <f aca="false">ROUND(I211*H211,2)</f>
        <v>0</v>
      </c>
      <c r="K211" s="163" t="s">
        <v>137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202</v>
      </c>
      <c r="AT211" s="172" t="s">
        <v>125</v>
      </c>
      <c r="AU211" s="172" t="s">
        <v>130</v>
      </c>
      <c r="AY211" s="3" t="s">
        <v>123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130</v>
      </c>
      <c r="BK211" s="173" t="n">
        <f aca="false">ROUND(I211*H211,2)</f>
        <v>0</v>
      </c>
      <c r="BL211" s="3" t="s">
        <v>202</v>
      </c>
      <c r="BM211" s="172" t="s">
        <v>328</v>
      </c>
    </row>
    <row r="212" s="27" customFormat="true" ht="16.5" hidden="false" customHeight="true" outlineLevel="0" collapsed="false">
      <c r="A212" s="22"/>
      <c r="B212" s="160"/>
      <c r="C212" s="161" t="s">
        <v>329</v>
      </c>
      <c r="D212" s="161" t="s">
        <v>125</v>
      </c>
      <c r="E212" s="162" t="s">
        <v>330</v>
      </c>
      <c r="F212" s="163" t="s">
        <v>331</v>
      </c>
      <c r="G212" s="164" t="s">
        <v>136</v>
      </c>
      <c r="H212" s="165" t="n">
        <v>30</v>
      </c>
      <c r="I212" s="166"/>
      <c r="J212" s="167" t="n">
        <f aca="false">ROUND(I212*H212,2)</f>
        <v>0</v>
      </c>
      <c r="K212" s="163" t="s">
        <v>137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202</v>
      </c>
      <c r="AT212" s="172" t="s">
        <v>125</v>
      </c>
      <c r="AU212" s="172" t="s">
        <v>130</v>
      </c>
      <c r="AY212" s="3" t="s">
        <v>123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130</v>
      </c>
      <c r="BK212" s="173" t="n">
        <f aca="false">ROUND(I212*H212,2)</f>
        <v>0</v>
      </c>
      <c r="BL212" s="3" t="s">
        <v>202</v>
      </c>
      <c r="BM212" s="172" t="s">
        <v>332</v>
      </c>
    </row>
    <row r="213" s="27" customFormat="true" ht="33" hidden="false" customHeight="true" outlineLevel="0" collapsed="false">
      <c r="A213" s="22"/>
      <c r="B213" s="160"/>
      <c r="C213" s="161" t="s">
        <v>333</v>
      </c>
      <c r="D213" s="161" t="s">
        <v>125</v>
      </c>
      <c r="E213" s="162" t="s">
        <v>334</v>
      </c>
      <c r="F213" s="163" t="s">
        <v>335</v>
      </c>
      <c r="G213" s="164" t="s">
        <v>232</v>
      </c>
      <c r="H213" s="165" t="n">
        <v>0.063</v>
      </c>
      <c r="I213" s="166"/>
      <c r="J213" s="167" t="n">
        <f aca="false">ROUND(I213*H213,2)</f>
        <v>0</v>
      </c>
      <c r="K213" s="163" t="s">
        <v>137</v>
      </c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202</v>
      </c>
      <c r="AT213" s="172" t="s">
        <v>125</v>
      </c>
      <c r="AU213" s="172" t="s">
        <v>130</v>
      </c>
      <c r="AY213" s="3" t="s">
        <v>123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130</v>
      </c>
      <c r="BK213" s="173" t="n">
        <f aca="false">ROUND(I213*H213,2)</f>
        <v>0</v>
      </c>
      <c r="BL213" s="3" t="s">
        <v>202</v>
      </c>
      <c r="BM213" s="172" t="s">
        <v>336</v>
      </c>
    </row>
    <row r="214" s="27" customFormat="true" ht="21.75" hidden="false" customHeight="true" outlineLevel="0" collapsed="false">
      <c r="A214" s="22"/>
      <c r="B214" s="160"/>
      <c r="C214" s="161" t="s">
        <v>337</v>
      </c>
      <c r="D214" s="161" t="s">
        <v>125</v>
      </c>
      <c r="E214" s="162" t="s">
        <v>338</v>
      </c>
      <c r="F214" s="163" t="s">
        <v>339</v>
      </c>
      <c r="G214" s="164" t="s">
        <v>192</v>
      </c>
      <c r="H214" s="165" t="n">
        <v>1</v>
      </c>
      <c r="I214" s="166"/>
      <c r="J214" s="167" t="n">
        <f aca="false">ROUND(I214*H214,2)</f>
        <v>0</v>
      </c>
      <c r="K214" s="163"/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202</v>
      </c>
      <c r="AT214" s="172" t="s">
        <v>125</v>
      </c>
      <c r="AU214" s="172" t="s">
        <v>130</v>
      </c>
      <c r="AY214" s="3" t="s">
        <v>123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130</v>
      </c>
      <c r="BK214" s="173" t="n">
        <f aca="false">ROUND(I214*H214,2)</f>
        <v>0</v>
      </c>
      <c r="BL214" s="3" t="s">
        <v>202</v>
      </c>
      <c r="BM214" s="172" t="s">
        <v>340</v>
      </c>
    </row>
    <row r="215" s="27" customFormat="true" ht="16.5" hidden="false" customHeight="true" outlineLevel="0" collapsed="false">
      <c r="A215" s="22"/>
      <c r="B215" s="160"/>
      <c r="C215" s="161" t="s">
        <v>341</v>
      </c>
      <c r="D215" s="161" t="s">
        <v>125</v>
      </c>
      <c r="E215" s="162" t="s">
        <v>342</v>
      </c>
      <c r="F215" s="163" t="s">
        <v>343</v>
      </c>
      <c r="G215" s="164" t="s">
        <v>192</v>
      </c>
      <c r="H215" s="165" t="n">
        <v>1</v>
      </c>
      <c r="I215" s="166"/>
      <c r="J215" s="167" t="n">
        <f aca="false">ROUND(I215*H215,2)</f>
        <v>0</v>
      </c>
      <c r="K215" s="163"/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202</v>
      </c>
      <c r="AT215" s="172" t="s">
        <v>125</v>
      </c>
      <c r="AU215" s="172" t="s">
        <v>130</v>
      </c>
      <c r="AY215" s="3" t="s">
        <v>123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130</v>
      </c>
      <c r="BK215" s="173" t="n">
        <f aca="false">ROUND(I215*H215,2)</f>
        <v>0</v>
      </c>
      <c r="BL215" s="3" t="s">
        <v>202</v>
      </c>
      <c r="BM215" s="172" t="s">
        <v>344</v>
      </c>
    </row>
    <row r="216" s="27" customFormat="true" ht="24.15" hidden="false" customHeight="true" outlineLevel="0" collapsed="false">
      <c r="A216" s="22"/>
      <c r="B216" s="160"/>
      <c r="C216" s="161" t="s">
        <v>345</v>
      </c>
      <c r="D216" s="161" t="s">
        <v>125</v>
      </c>
      <c r="E216" s="162" t="s">
        <v>346</v>
      </c>
      <c r="F216" s="163" t="s">
        <v>347</v>
      </c>
      <c r="G216" s="164" t="s">
        <v>268</v>
      </c>
      <c r="H216" s="193"/>
      <c r="I216" s="166"/>
      <c r="J216" s="167" t="n">
        <f aca="false">ROUND(I216*H216,2)</f>
        <v>0</v>
      </c>
      <c r="K216" s="163" t="s">
        <v>137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202</v>
      </c>
      <c r="AT216" s="172" t="s">
        <v>125</v>
      </c>
      <c r="AU216" s="172" t="s">
        <v>130</v>
      </c>
      <c r="AY216" s="3" t="s">
        <v>123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130</v>
      </c>
      <c r="BK216" s="173" t="n">
        <f aca="false">ROUND(I216*H216,2)</f>
        <v>0</v>
      </c>
      <c r="BL216" s="3" t="s">
        <v>202</v>
      </c>
      <c r="BM216" s="172" t="s">
        <v>348</v>
      </c>
    </row>
    <row r="217" s="146" customFormat="true" ht="22.8" hidden="false" customHeight="true" outlineLevel="0" collapsed="false">
      <c r="B217" s="147"/>
      <c r="D217" s="148" t="s">
        <v>73</v>
      </c>
      <c r="E217" s="158" t="s">
        <v>349</v>
      </c>
      <c r="F217" s="158" t="s">
        <v>350</v>
      </c>
      <c r="I217" s="150"/>
      <c r="J217" s="159" t="n">
        <f aca="false">BK217</f>
        <v>0</v>
      </c>
      <c r="L217" s="147"/>
      <c r="M217" s="152"/>
      <c r="N217" s="153"/>
      <c r="O217" s="153"/>
      <c r="P217" s="154" t="n">
        <f aca="false">SUM(P218:P233)</f>
        <v>0</v>
      </c>
      <c r="Q217" s="153"/>
      <c r="R217" s="154" t="n">
        <f aca="false">SUM(R218:R233)</f>
        <v>0.00282</v>
      </c>
      <c r="S217" s="153"/>
      <c r="T217" s="155" t="n">
        <f aca="false">SUM(T218:T233)</f>
        <v>0.004</v>
      </c>
      <c r="AR217" s="148" t="s">
        <v>130</v>
      </c>
      <c r="AT217" s="156" t="s">
        <v>73</v>
      </c>
      <c r="AU217" s="156" t="s">
        <v>79</v>
      </c>
      <c r="AY217" s="148" t="s">
        <v>123</v>
      </c>
      <c r="BK217" s="157" t="n">
        <f aca="false">SUM(BK218:BK233)</f>
        <v>0</v>
      </c>
    </row>
    <row r="218" s="27" customFormat="true" ht="21.75" hidden="false" customHeight="true" outlineLevel="0" collapsed="false">
      <c r="A218" s="22"/>
      <c r="B218" s="160"/>
      <c r="C218" s="194" t="s">
        <v>351</v>
      </c>
      <c r="D218" s="194" t="s">
        <v>352</v>
      </c>
      <c r="E218" s="195" t="s">
        <v>353</v>
      </c>
      <c r="F218" s="196" t="s">
        <v>354</v>
      </c>
      <c r="G218" s="197" t="s">
        <v>192</v>
      </c>
      <c r="H218" s="198" t="n">
        <v>2</v>
      </c>
      <c r="I218" s="199"/>
      <c r="J218" s="200" t="n">
        <f aca="false">ROUND(I218*H218,2)</f>
        <v>0</v>
      </c>
      <c r="K218" s="163" t="s">
        <v>137</v>
      </c>
      <c r="L218" s="201"/>
      <c r="M218" s="202"/>
      <c r="N218" s="203" t="s">
        <v>40</v>
      </c>
      <c r="O218" s="60"/>
      <c r="P218" s="170" t="n">
        <f aca="false">O218*H218</f>
        <v>0</v>
      </c>
      <c r="Q218" s="170" t="n">
        <v>1E-005</v>
      </c>
      <c r="R218" s="170" t="n">
        <f aca="false">Q218*H218</f>
        <v>2E-005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281</v>
      </c>
      <c r="AT218" s="172" t="s">
        <v>352</v>
      </c>
      <c r="AU218" s="172" t="s">
        <v>130</v>
      </c>
      <c r="AY218" s="3" t="s">
        <v>123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130</v>
      </c>
      <c r="BK218" s="173" t="n">
        <f aca="false">ROUND(I218*H218,2)</f>
        <v>0</v>
      </c>
      <c r="BL218" s="3" t="s">
        <v>202</v>
      </c>
      <c r="BM218" s="172" t="s">
        <v>355</v>
      </c>
    </row>
    <row r="219" s="27" customFormat="true" ht="16.5" hidden="false" customHeight="true" outlineLevel="0" collapsed="false">
      <c r="A219" s="22"/>
      <c r="B219" s="160"/>
      <c r="C219" s="194" t="s">
        <v>356</v>
      </c>
      <c r="D219" s="194" t="s">
        <v>352</v>
      </c>
      <c r="E219" s="195" t="s">
        <v>357</v>
      </c>
      <c r="F219" s="196" t="s">
        <v>358</v>
      </c>
      <c r="G219" s="197" t="s">
        <v>192</v>
      </c>
      <c r="H219" s="198" t="n">
        <v>2</v>
      </c>
      <c r="I219" s="199"/>
      <c r="J219" s="200" t="n">
        <f aca="false">ROUND(I219*H219,2)</f>
        <v>0</v>
      </c>
      <c r="K219" s="163" t="s">
        <v>137</v>
      </c>
      <c r="L219" s="201"/>
      <c r="M219" s="202"/>
      <c r="N219" s="203" t="s">
        <v>40</v>
      </c>
      <c r="O219" s="60"/>
      <c r="P219" s="170" t="n">
        <f aca="false">O219*H219</f>
        <v>0</v>
      </c>
      <c r="Q219" s="170" t="n">
        <v>0.0002</v>
      </c>
      <c r="R219" s="170" t="n">
        <f aca="false">Q219*H219</f>
        <v>0.0004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281</v>
      </c>
      <c r="AT219" s="172" t="s">
        <v>352</v>
      </c>
      <c r="AU219" s="172" t="s">
        <v>130</v>
      </c>
      <c r="AY219" s="3" t="s">
        <v>123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130</v>
      </c>
      <c r="BK219" s="173" t="n">
        <f aca="false">ROUND(I219*H219,2)</f>
        <v>0</v>
      </c>
      <c r="BL219" s="3" t="s">
        <v>202</v>
      </c>
      <c r="BM219" s="172" t="s">
        <v>359</v>
      </c>
    </row>
    <row r="220" s="27" customFormat="true" ht="21.75" hidden="false" customHeight="true" outlineLevel="0" collapsed="false">
      <c r="A220" s="22"/>
      <c r="B220" s="160"/>
      <c r="C220" s="161" t="s">
        <v>360</v>
      </c>
      <c r="D220" s="161" t="s">
        <v>125</v>
      </c>
      <c r="E220" s="162" t="s">
        <v>361</v>
      </c>
      <c r="F220" s="163" t="s">
        <v>362</v>
      </c>
      <c r="G220" s="164" t="s">
        <v>192</v>
      </c>
      <c r="H220" s="165" t="n">
        <v>2</v>
      </c>
      <c r="I220" s="166"/>
      <c r="J220" s="167" t="n">
        <f aca="false">ROUND(I220*H220,2)</f>
        <v>0</v>
      </c>
      <c r="K220" s="163" t="s">
        <v>137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202</v>
      </c>
      <c r="AT220" s="172" t="s">
        <v>125</v>
      </c>
      <c r="AU220" s="172" t="s">
        <v>130</v>
      </c>
      <c r="AY220" s="3" t="s">
        <v>123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130</v>
      </c>
      <c r="BK220" s="173" t="n">
        <f aca="false">ROUND(I220*H220,2)</f>
        <v>0</v>
      </c>
      <c r="BL220" s="3" t="s">
        <v>202</v>
      </c>
      <c r="BM220" s="172" t="s">
        <v>363</v>
      </c>
    </row>
    <row r="221" s="27" customFormat="true" ht="24.15" hidden="false" customHeight="true" outlineLevel="0" collapsed="false">
      <c r="A221" s="22"/>
      <c r="B221" s="160"/>
      <c r="C221" s="161" t="s">
        <v>364</v>
      </c>
      <c r="D221" s="161" t="s">
        <v>125</v>
      </c>
      <c r="E221" s="162" t="s">
        <v>365</v>
      </c>
      <c r="F221" s="163" t="s">
        <v>366</v>
      </c>
      <c r="G221" s="164" t="s">
        <v>192</v>
      </c>
      <c r="H221" s="165" t="n">
        <v>3</v>
      </c>
      <c r="I221" s="166"/>
      <c r="J221" s="167" t="n">
        <f aca="false">ROUND(I221*H221,2)</f>
        <v>0</v>
      </c>
      <c r="K221" s="163" t="s">
        <v>137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202</v>
      </c>
      <c r="AT221" s="172" t="s">
        <v>125</v>
      </c>
      <c r="AU221" s="172" t="s">
        <v>130</v>
      </c>
      <c r="AY221" s="3" t="s">
        <v>123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130</v>
      </c>
      <c r="BK221" s="173" t="n">
        <f aca="false">ROUND(I221*H221,2)</f>
        <v>0</v>
      </c>
      <c r="BL221" s="3" t="s">
        <v>202</v>
      </c>
      <c r="BM221" s="172" t="s">
        <v>367</v>
      </c>
    </row>
    <row r="222" s="174" customFormat="true" ht="12.8" hidden="false" customHeight="false" outlineLevel="0" collapsed="false">
      <c r="B222" s="175"/>
      <c r="D222" s="176" t="s">
        <v>139</v>
      </c>
      <c r="E222" s="177"/>
      <c r="F222" s="178" t="s">
        <v>141</v>
      </c>
      <c r="H222" s="179" t="n">
        <v>3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139</v>
      </c>
      <c r="AU222" s="177" t="s">
        <v>130</v>
      </c>
      <c r="AV222" s="174" t="s">
        <v>130</v>
      </c>
      <c r="AW222" s="174" t="s">
        <v>31</v>
      </c>
      <c r="AX222" s="174" t="s">
        <v>79</v>
      </c>
      <c r="AY222" s="177" t="s">
        <v>123</v>
      </c>
    </row>
    <row r="223" s="27" customFormat="true" ht="24.15" hidden="false" customHeight="true" outlineLevel="0" collapsed="false">
      <c r="A223" s="22"/>
      <c r="B223" s="160"/>
      <c r="C223" s="194" t="s">
        <v>368</v>
      </c>
      <c r="D223" s="194" t="s">
        <v>352</v>
      </c>
      <c r="E223" s="195" t="s">
        <v>369</v>
      </c>
      <c r="F223" s="196" t="s">
        <v>370</v>
      </c>
      <c r="G223" s="197" t="s">
        <v>192</v>
      </c>
      <c r="H223" s="198" t="n">
        <v>3</v>
      </c>
      <c r="I223" s="199"/>
      <c r="J223" s="200" t="n">
        <f aca="false">ROUND(I223*H223,2)</f>
        <v>0</v>
      </c>
      <c r="K223" s="196"/>
      <c r="L223" s="201"/>
      <c r="M223" s="202"/>
      <c r="N223" s="203" t="s">
        <v>40</v>
      </c>
      <c r="O223" s="60"/>
      <c r="P223" s="170" t="n">
        <f aca="false">O223*H223</f>
        <v>0</v>
      </c>
      <c r="Q223" s="170" t="n">
        <v>0.0008</v>
      </c>
      <c r="R223" s="170" t="n">
        <f aca="false">Q223*H223</f>
        <v>0.0024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281</v>
      </c>
      <c r="AT223" s="172" t="s">
        <v>352</v>
      </c>
      <c r="AU223" s="172" t="s">
        <v>130</v>
      </c>
      <c r="AY223" s="3" t="s">
        <v>123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130</v>
      </c>
      <c r="BK223" s="173" t="n">
        <f aca="false">ROUND(I223*H223,2)</f>
        <v>0</v>
      </c>
      <c r="BL223" s="3" t="s">
        <v>202</v>
      </c>
      <c r="BM223" s="172" t="s">
        <v>371</v>
      </c>
    </row>
    <row r="224" s="27" customFormat="true" ht="37.8" hidden="false" customHeight="true" outlineLevel="0" collapsed="false">
      <c r="A224" s="22"/>
      <c r="B224" s="160"/>
      <c r="C224" s="161" t="s">
        <v>372</v>
      </c>
      <c r="D224" s="161" t="s">
        <v>125</v>
      </c>
      <c r="E224" s="162" t="s">
        <v>373</v>
      </c>
      <c r="F224" s="163" t="s">
        <v>374</v>
      </c>
      <c r="G224" s="164" t="s">
        <v>192</v>
      </c>
      <c r="H224" s="165" t="n">
        <v>5</v>
      </c>
      <c r="I224" s="166"/>
      <c r="J224" s="167" t="n">
        <f aca="false">ROUND(I224*H224,2)</f>
        <v>0</v>
      </c>
      <c r="K224" s="163" t="s">
        <v>137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0.0008</v>
      </c>
      <c r="T224" s="171" t="n">
        <f aca="false">S224*H224</f>
        <v>0.004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202</v>
      </c>
      <c r="AT224" s="172" t="s">
        <v>125</v>
      </c>
      <c r="AU224" s="172" t="s">
        <v>130</v>
      </c>
      <c r="AY224" s="3" t="s">
        <v>123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130</v>
      </c>
      <c r="BK224" s="173" t="n">
        <f aca="false">ROUND(I224*H224,2)</f>
        <v>0</v>
      </c>
      <c r="BL224" s="3" t="s">
        <v>202</v>
      </c>
      <c r="BM224" s="172" t="s">
        <v>375</v>
      </c>
    </row>
    <row r="225" s="27" customFormat="true" ht="24.15" hidden="false" customHeight="true" outlineLevel="0" collapsed="false">
      <c r="A225" s="22"/>
      <c r="B225" s="160"/>
      <c r="C225" s="161" t="s">
        <v>376</v>
      </c>
      <c r="D225" s="161" t="s">
        <v>125</v>
      </c>
      <c r="E225" s="162" t="s">
        <v>377</v>
      </c>
      <c r="F225" s="163" t="s">
        <v>378</v>
      </c>
      <c r="G225" s="164" t="s">
        <v>192</v>
      </c>
      <c r="H225" s="165" t="n">
        <v>1</v>
      </c>
      <c r="I225" s="166"/>
      <c r="J225" s="167" t="n">
        <f aca="false">ROUND(I225*H225,2)</f>
        <v>0</v>
      </c>
      <c r="K225" s="163" t="s">
        <v>137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202</v>
      </c>
      <c r="AT225" s="172" t="s">
        <v>125</v>
      </c>
      <c r="AU225" s="172" t="s">
        <v>130</v>
      </c>
      <c r="AY225" s="3" t="s">
        <v>123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130</v>
      </c>
      <c r="BK225" s="173" t="n">
        <f aca="false">ROUND(I225*H225,2)</f>
        <v>0</v>
      </c>
      <c r="BL225" s="3" t="s">
        <v>202</v>
      </c>
      <c r="BM225" s="172" t="s">
        <v>379</v>
      </c>
    </row>
    <row r="226" s="27" customFormat="true" ht="21.75" hidden="false" customHeight="true" outlineLevel="0" collapsed="false">
      <c r="A226" s="22"/>
      <c r="B226" s="160"/>
      <c r="C226" s="161" t="s">
        <v>380</v>
      </c>
      <c r="D226" s="161" t="s">
        <v>125</v>
      </c>
      <c r="E226" s="162" t="s">
        <v>381</v>
      </c>
      <c r="F226" s="163" t="s">
        <v>382</v>
      </c>
      <c r="G226" s="164" t="s">
        <v>192</v>
      </c>
      <c r="H226" s="165" t="n">
        <v>1</v>
      </c>
      <c r="I226" s="166"/>
      <c r="J226" s="167" t="n">
        <f aca="false">ROUND(I226*H226,2)</f>
        <v>0</v>
      </c>
      <c r="K226" s="163" t="s">
        <v>137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202</v>
      </c>
      <c r="AT226" s="172" t="s">
        <v>125</v>
      </c>
      <c r="AU226" s="172" t="s">
        <v>130</v>
      </c>
      <c r="AY226" s="3" t="s">
        <v>123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130</v>
      </c>
      <c r="BK226" s="173" t="n">
        <f aca="false">ROUND(I226*H226,2)</f>
        <v>0</v>
      </c>
      <c r="BL226" s="3" t="s">
        <v>202</v>
      </c>
      <c r="BM226" s="172" t="s">
        <v>383</v>
      </c>
    </row>
    <row r="227" s="27" customFormat="true" ht="21.75" hidden="false" customHeight="true" outlineLevel="0" collapsed="false">
      <c r="A227" s="22"/>
      <c r="B227" s="160"/>
      <c r="C227" s="161" t="s">
        <v>384</v>
      </c>
      <c r="D227" s="161" t="s">
        <v>125</v>
      </c>
      <c r="E227" s="162" t="s">
        <v>385</v>
      </c>
      <c r="F227" s="163" t="s">
        <v>386</v>
      </c>
      <c r="G227" s="164" t="s">
        <v>128</v>
      </c>
      <c r="H227" s="165" t="n">
        <v>1</v>
      </c>
      <c r="I227" s="166"/>
      <c r="J227" s="167" t="n">
        <f aca="false">ROUND(I227*H227,2)</f>
        <v>0</v>
      </c>
      <c r="K227" s="163"/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202</v>
      </c>
      <c r="AT227" s="172" t="s">
        <v>125</v>
      </c>
      <c r="AU227" s="172" t="s">
        <v>130</v>
      </c>
      <c r="AY227" s="3" t="s">
        <v>123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130</v>
      </c>
      <c r="BK227" s="173" t="n">
        <f aca="false">ROUND(I227*H227,2)</f>
        <v>0</v>
      </c>
      <c r="BL227" s="3" t="s">
        <v>202</v>
      </c>
      <c r="BM227" s="172" t="s">
        <v>387</v>
      </c>
    </row>
    <row r="228" s="27" customFormat="true" ht="24.15" hidden="false" customHeight="true" outlineLevel="0" collapsed="false">
      <c r="A228" s="22"/>
      <c r="B228" s="160"/>
      <c r="C228" s="161" t="s">
        <v>388</v>
      </c>
      <c r="D228" s="161" t="s">
        <v>125</v>
      </c>
      <c r="E228" s="162" t="s">
        <v>389</v>
      </c>
      <c r="F228" s="163" t="s">
        <v>390</v>
      </c>
      <c r="G228" s="164" t="s">
        <v>128</v>
      </c>
      <c r="H228" s="165" t="n">
        <v>1</v>
      </c>
      <c r="I228" s="166"/>
      <c r="J228" s="167" t="n">
        <f aca="false">ROUND(I228*H228,2)</f>
        <v>0</v>
      </c>
      <c r="K228" s="163"/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202</v>
      </c>
      <c r="AT228" s="172" t="s">
        <v>125</v>
      </c>
      <c r="AU228" s="172" t="s">
        <v>130</v>
      </c>
      <c r="AY228" s="3" t="s">
        <v>123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130</v>
      </c>
      <c r="BK228" s="173" t="n">
        <f aca="false">ROUND(I228*H228,2)</f>
        <v>0</v>
      </c>
      <c r="BL228" s="3" t="s">
        <v>202</v>
      </c>
      <c r="BM228" s="172" t="s">
        <v>391</v>
      </c>
    </row>
    <row r="229" s="27" customFormat="true" ht="24.15" hidden="false" customHeight="true" outlineLevel="0" collapsed="false">
      <c r="A229" s="22"/>
      <c r="B229" s="160"/>
      <c r="C229" s="161" t="s">
        <v>392</v>
      </c>
      <c r="D229" s="161" t="s">
        <v>125</v>
      </c>
      <c r="E229" s="162" t="s">
        <v>393</v>
      </c>
      <c r="F229" s="163" t="s">
        <v>394</v>
      </c>
      <c r="G229" s="164" t="s">
        <v>192</v>
      </c>
      <c r="H229" s="165" t="n">
        <v>18</v>
      </c>
      <c r="I229" s="166"/>
      <c r="J229" s="167" t="n">
        <f aca="false">ROUND(I229*H229,2)</f>
        <v>0</v>
      </c>
      <c r="K229" s="163"/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202</v>
      </c>
      <c r="AT229" s="172" t="s">
        <v>125</v>
      </c>
      <c r="AU229" s="172" t="s">
        <v>130</v>
      </c>
      <c r="AY229" s="3" t="s">
        <v>123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130</v>
      </c>
      <c r="BK229" s="173" t="n">
        <f aca="false">ROUND(I229*H229,2)</f>
        <v>0</v>
      </c>
      <c r="BL229" s="3" t="s">
        <v>202</v>
      </c>
      <c r="BM229" s="172" t="s">
        <v>395</v>
      </c>
    </row>
    <row r="230" s="174" customFormat="true" ht="12.8" hidden="false" customHeight="false" outlineLevel="0" collapsed="false">
      <c r="B230" s="175"/>
      <c r="D230" s="176" t="s">
        <v>139</v>
      </c>
      <c r="E230" s="177"/>
      <c r="F230" s="178" t="s">
        <v>396</v>
      </c>
      <c r="H230" s="179" t="n">
        <v>18</v>
      </c>
      <c r="I230" s="180"/>
      <c r="L230" s="175"/>
      <c r="M230" s="181"/>
      <c r="N230" s="182"/>
      <c r="O230" s="182"/>
      <c r="P230" s="182"/>
      <c r="Q230" s="182"/>
      <c r="R230" s="182"/>
      <c r="S230" s="182"/>
      <c r="T230" s="183"/>
      <c r="AT230" s="177" t="s">
        <v>139</v>
      </c>
      <c r="AU230" s="177" t="s">
        <v>130</v>
      </c>
      <c r="AV230" s="174" t="s">
        <v>130</v>
      </c>
      <c r="AW230" s="174" t="s">
        <v>31</v>
      </c>
      <c r="AX230" s="174" t="s">
        <v>79</v>
      </c>
      <c r="AY230" s="177" t="s">
        <v>123</v>
      </c>
    </row>
    <row r="231" s="27" customFormat="true" ht="16.5" hidden="false" customHeight="true" outlineLevel="0" collapsed="false">
      <c r="A231" s="22"/>
      <c r="B231" s="160"/>
      <c r="C231" s="161" t="s">
        <v>397</v>
      </c>
      <c r="D231" s="161" t="s">
        <v>125</v>
      </c>
      <c r="E231" s="162" t="s">
        <v>398</v>
      </c>
      <c r="F231" s="163" t="s">
        <v>399</v>
      </c>
      <c r="G231" s="164" t="s">
        <v>192</v>
      </c>
      <c r="H231" s="165" t="n">
        <v>1</v>
      </c>
      <c r="I231" s="166"/>
      <c r="J231" s="167" t="n">
        <f aca="false">ROUND(I231*H231,2)</f>
        <v>0</v>
      </c>
      <c r="K231" s="163"/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202</v>
      </c>
      <c r="AT231" s="172" t="s">
        <v>125</v>
      </c>
      <c r="AU231" s="172" t="s">
        <v>130</v>
      </c>
      <c r="AY231" s="3" t="s">
        <v>123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130</v>
      </c>
      <c r="BK231" s="173" t="n">
        <f aca="false">ROUND(I231*H231,2)</f>
        <v>0</v>
      </c>
      <c r="BL231" s="3" t="s">
        <v>202</v>
      </c>
      <c r="BM231" s="172" t="s">
        <v>400</v>
      </c>
    </row>
    <row r="232" s="27" customFormat="true" ht="16.5" hidden="false" customHeight="true" outlineLevel="0" collapsed="false">
      <c r="A232" s="22"/>
      <c r="B232" s="160"/>
      <c r="C232" s="161" t="s">
        <v>401</v>
      </c>
      <c r="D232" s="161" t="s">
        <v>125</v>
      </c>
      <c r="E232" s="162" t="s">
        <v>402</v>
      </c>
      <c r="F232" s="163" t="s">
        <v>403</v>
      </c>
      <c r="G232" s="164" t="s">
        <v>192</v>
      </c>
      <c r="H232" s="165" t="n">
        <v>1</v>
      </c>
      <c r="I232" s="166"/>
      <c r="J232" s="167" t="n">
        <f aca="false">ROUND(I232*H232,2)</f>
        <v>0</v>
      </c>
      <c r="K232" s="163"/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202</v>
      </c>
      <c r="AT232" s="172" t="s">
        <v>125</v>
      </c>
      <c r="AU232" s="172" t="s">
        <v>130</v>
      </c>
      <c r="AY232" s="3" t="s">
        <v>123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130</v>
      </c>
      <c r="BK232" s="173" t="n">
        <f aca="false">ROUND(I232*H232,2)</f>
        <v>0</v>
      </c>
      <c r="BL232" s="3" t="s">
        <v>202</v>
      </c>
      <c r="BM232" s="172" t="s">
        <v>404</v>
      </c>
    </row>
    <row r="233" s="27" customFormat="true" ht="24.15" hidden="false" customHeight="true" outlineLevel="0" collapsed="false">
      <c r="A233" s="22"/>
      <c r="B233" s="160"/>
      <c r="C233" s="161" t="s">
        <v>405</v>
      </c>
      <c r="D233" s="161" t="s">
        <v>125</v>
      </c>
      <c r="E233" s="162" t="s">
        <v>406</v>
      </c>
      <c r="F233" s="163" t="s">
        <v>407</v>
      </c>
      <c r="G233" s="164" t="s">
        <v>268</v>
      </c>
      <c r="H233" s="193"/>
      <c r="I233" s="166"/>
      <c r="J233" s="167" t="n">
        <f aca="false">ROUND(I233*H233,2)</f>
        <v>0</v>
      </c>
      <c r="K233" s="163" t="s">
        <v>137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202</v>
      </c>
      <c r="AT233" s="172" t="s">
        <v>125</v>
      </c>
      <c r="AU233" s="172" t="s">
        <v>130</v>
      </c>
      <c r="AY233" s="3" t="s">
        <v>123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130</v>
      </c>
      <c r="BK233" s="173" t="n">
        <f aca="false">ROUND(I233*H233,2)</f>
        <v>0</v>
      </c>
      <c r="BL233" s="3" t="s">
        <v>202</v>
      </c>
      <c r="BM233" s="172" t="s">
        <v>408</v>
      </c>
    </row>
    <row r="234" s="146" customFormat="true" ht="22.8" hidden="false" customHeight="true" outlineLevel="0" collapsed="false">
      <c r="B234" s="147"/>
      <c r="D234" s="148" t="s">
        <v>73</v>
      </c>
      <c r="E234" s="158" t="s">
        <v>409</v>
      </c>
      <c r="F234" s="158" t="s">
        <v>410</v>
      </c>
      <c r="I234" s="150"/>
      <c r="J234" s="159" t="n">
        <f aca="false">BK234</f>
        <v>0</v>
      </c>
      <c r="L234" s="147"/>
      <c r="M234" s="152"/>
      <c r="N234" s="153"/>
      <c r="O234" s="153"/>
      <c r="P234" s="154" t="n">
        <f aca="false">SUM(P235:P238)</f>
        <v>0</v>
      </c>
      <c r="Q234" s="153"/>
      <c r="R234" s="154" t="n">
        <f aca="false">SUM(R235:R238)</f>
        <v>0.00045</v>
      </c>
      <c r="S234" s="153"/>
      <c r="T234" s="155" t="n">
        <f aca="false">SUM(T235:T238)</f>
        <v>0.0003</v>
      </c>
      <c r="AR234" s="148" t="s">
        <v>130</v>
      </c>
      <c r="AT234" s="156" t="s">
        <v>73</v>
      </c>
      <c r="AU234" s="156" t="s">
        <v>79</v>
      </c>
      <c r="AY234" s="148" t="s">
        <v>123</v>
      </c>
      <c r="BK234" s="157" t="n">
        <f aca="false">SUM(BK235:BK238)</f>
        <v>0</v>
      </c>
    </row>
    <row r="235" s="27" customFormat="true" ht="16.5" hidden="false" customHeight="true" outlineLevel="0" collapsed="false">
      <c r="A235" s="22"/>
      <c r="B235" s="160"/>
      <c r="C235" s="161" t="s">
        <v>411</v>
      </c>
      <c r="D235" s="161" t="s">
        <v>125</v>
      </c>
      <c r="E235" s="162" t="s">
        <v>412</v>
      </c>
      <c r="F235" s="163" t="s">
        <v>413</v>
      </c>
      <c r="G235" s="164" t="s">
        <v>192</v>
      </c>
      <c r="H235" s="165" t="n">
        <v>1</v>
      </c>
      <c r="I235" s="166"/>
      <c r="J235" s="167" t="n">
        <f aca="false">ROUND(I235*H235,2)</f>
        <v>0</v>
      </c>
      <c r="K235" s="163" t="s">
        <v>137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202</v>
      </c>
      <c r="AT235" s="172" t="s">
        <v>125</v>
      </c>
      <c r="AU235" s="172" t="s">
        <v>130</v>
      </c>
      <c r="AY235" s="3" t="s">
        <v>123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130</v>
      </c>
      <c r="BK235" s="173" t="n">
        <f aca="false">ROUND(I235*H235,2)</f>
        <v>0</v>
      </c>
      <c r="BL235" s="3" t="s">
        <v>202</v>
      </c>
      <c r="BM235" s="172" t="s">
        <v>414</v>
      </c>
    </row>
    <row r="236" s="27" customFormat="true" ht="16.5" hidden="false" customHeight="true" outlineLevel="0" collapsed="false">
      <c r="A236" s="22"/>
      <c r="B236" s="160"/>
      <c r="C236" s="194" t="s">
        <v>415</v>
      </c>
      <c r="D236" s="194" t="s">
        <v>352</v>
      </c>
      <c r="E236" s="195" t="s">
        <v>416</v>
      </c>
      <c r="F236" s="196" t="s">
        <v>417</v>
      </c>
      <c r="G236" s="197" t="s">
        <v>192</v>
      </c>
      <c r="H236" s="198" t="n">
        <v>1</v>
      </c>
      <c r="I236" s="199"/>
      <c r="J236" s="200" t="n">
        <f aca="false">ROUND(I236*H236,2)</f>
        <v>0</v>
      </c>
      <c r="K236" s="196" t="s">
        <v>137</v>
      </c>
      <c r="L236" s="201"/>
      <c r="M236" s="202"/>
      <c r="N236" s="203" t="s">
        <v>40</v>
      </c>
      <c r="O236" s="60"/>
      <c r="P236" s="170" t="n">
        <f aca="false">O236*H236</f>
        <v>0</v>
      </c>
      <c r="Q236" s="170" t="n">
        <v>0.00045</v>
      </c>
      <c r="R236" s="170" t="n">
        <f aca="false">Q236*H236</f>
        <v>0.00045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281</v>
      </c>
      <c r="AT236" s="172" t="s">
        <v>352</v>
      </c>
      <c r="AU236" s="172" t="s">
        <v>130</v>
      </c>
      <c r="AY236" s="3" t="s">
        <v>123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130</v>
      </c>
      <c r="BK236" s="173" t="n">
        <f aca="false">ROUND(I236*H236,2)</f>
        <v>0</v>
      </c>
      <c r="BL236" s="3" t="s">
        <v>202</v>
      </c>
      <c r="BM236" s="172" t="s">
        <v>418</v>
      </c>
    </row>
    <row r="237" s="27" customFormat="true" ht="16.5" hidden="false" customHeight="true" outlineLevel="0" collapsed="false">
      <c r="A237" s="22"/>
      <c r="B237" s="160"/>
      <c r="C237" s="161" t="s">
        <v>419</v>
      </c>
      <c r="D237" s="161" t="s">
        <v>125</v>
      </c>
      <c r="E237" s="162" t="s">
        <v>420</v>
      </c>
      <c r="F237" s="163" t="s">
        <v>421</v>
      </c>
      <c r="G237" s="164" t="s">
        <v>192</v>
      </c>
      <c r="H237" s="165" t="n">
        <v>1</v>
      </c>
      <c r="I237" s="166"/>
      <c r="J237" s="167" t="n">
        <f aca="false">ROUND(I237*H237,2)</f>
        <v>0</v>
      </c>
      <c r="K237" s="163" t="s">
        <v>137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0.0003</v>
      </c>
      <c r="T237" s="171" t="n">
        <f aca="false">S237*H237</f>
        <v>0.0003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202</v>
      </c>
      <c r="AT237" s="172" t="s">
        <v>125</v>
      </c>
      <c r="AU237" s="172" t="s">
        <v>130</v>
      </c>
      <c r="AY237" s="3" t="s">
        <v>123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130</v>
      </c>
      <c r="BK237" s="173" t="n">
        <f aca="false">ROUND(I237*H237,2)</f>
        <v>0</v>
      </c>
      <c r="BL237" s="3" t="s">
        <v>202</v>
      </c>
      <c r="BM237" s="172" t="s">
        <v>422</v>
      </c>
    </row>
    <row r="238" s="27" customFormat="true" ht="24.15" hidden="false" customHeight="true" outlineLevel="0" collapsed="false">
      <c r="A238" s="22"/>
      <c r="B238" s="160"/>
      <c r="C238" s="161" t="s">
        <v>423</v>
      </c>
      <c r="D238" s="161" t="s">
        <v>125</v>
      </c>
      <c r="E238" s="162" t="s">
        <v>424</v>
      </c>
      <c r="F238" s="163" t="s">
        <v>425</v>
      </c>
      <c r="G238" s="164" t="s">
        <v>268</v>
      </c>
      <c r="H238" s="193"/>
      <c r="I238" s="166"/>
      <c r="J238" s="167" t="n">
        <f aca="false">ROUND(I238*H238,2)</f>
        <v>0</v>
      </c>
      <c r="K238" s="163" t="s">
        <v>137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202</v>
      </c>
      <c r="AT238" s="172" t="s">
        <v>125</v>
      </c>
      <c r="AU238" s="172" t="s">
        <v>130</v>
      </c>
      <c r="AY238" s="3" t="s">
        <v>123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130</v>
      </c>
      <c r="BK238" s="173" t="n">
        <f aca="false">ROUND(I238*H238,2)</f>
        <v>0</v>
      </c>
      <c r="BL238" s="3" t="s">
        <v>202</v>
      </c>
      <c r="BM238" s="172" t="s">
        <v>426</v>
      </c>
    </row>
    <row r="239" s="146" customFormat="true" ht="22.8" hidden="false" customHeight="true" outlineLevel="0" collapsed="false">
      <c r="B239" s="147"/>
      <c r="D239" s="148" t="s">
        <v>73</v>
      </c>
      <c r="E239" s="158" t="s">
        <v>427</v>
      </c>
      <c r="F239" s="158" t="s">
        <v>428</v>
      </c>
      <c r="I239" s="150"/>
      <c r="J239" s="159" t="n">
        <f aca="false">BK239</f>
        <v>0</v>
      </c>
      <c r="L239" s="147"/>
      <c r="M239" s="152"/>
      <c r="N239" s="153"/>
      <c r="O239" s="153"/>
      <c r="P239" s="154" t="n">
        <f aca="false">SUM(P240:P248)</f>
        <v>0</v>
      </c>
      <c r="Q239" s="153"/>
      <c r="R239" s="154" t="n">
        <f aca="false">SUM(R240:R248)</f>
        <v>0.016</v>
      </c>
      <c r="S239" s="153"/>
      <c r="T239" s="155" t="n">
        <f aca="false">SUM(T240:T248)</f>
        <v>0.0072</v>
      </c>
      <c r="AR239" s="148" t="s">
        <v>130</v>
      </c>
      <c r="AT239" s="156" t="s">
        <v>73</v>
      </c>
      <c r="AU239" s="156" t="s">
        <v>79</v>
      </c>
      <c r="AY239" s="148" t="s">
        <v>123</v>
      </c>
      <c r="BK239" s="157" t="n">
        <f aca="false">SUM(BK240:BK248)</f>
        <v>0</v>
      </c>
    </row>
    <row r="240" s="27" customFormat="true" ht="37.8" hidden="false" customHeight="true" outlineLevel="0" collapsed="false">
      <c r="A240" s="22"/>
      <c r="B240" s="160"/>
      <c r="C240" s="194" t="s">
        <v>429</v>
      </c>
      <c r="D240" s="194" t="s">
        <v>352</v>
      </c>
      <c r="E240" s="195" t="s">
        <v>430</v>
      </c>
      <c r="F240" s="196" t="s">
        <v>431</v>
      </c>
      <c r="G240" s="197" t="s">
        <v>192</v>
      </c>
      <c r="H240" s="198" t="n">
        <v>1</v>
      </c>
      <c r="I240" s="199"/>
      <c r="J240" s="200" t="n">
        <f aca="false">ROUND(I240*H240,2)</f>
        <v>0</v>
      </c>
      <c r="K240" s="196"/>
      <c r="L240" s="201"/>
      <c r="M240" s="202"/>
      <c r="N240" s="203" t="s">
        <v>40</v>
      </c>
      <c r="O240" s="60"/>
      <c r="P240" s="170" t="n">
        <f aca="false">O240*H240</f>
        <v>0</v>
      </c>
      <c r="Q240" s="170" t="n">
        <v>0.016</v>
      </c>
      <c r="R240" s="170" t="n">
        <f aca="false">Q240*H240</f>
        <v>0.016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281</v>
      </c>
      <c r="AT240" s="172" t="s">
        <v>352</v>
      </c>
      <c r="AU240" s="172" t="s">
        <v>130</v>
      </c>
      <c r="AY240" s="3" t="s">
        <v>123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130</v>
      </c>
      <c r="BK240" s="173" t="n">
        <f aca="false">ROUND(I240*H240,2)</f>
        <v>0</v>
      </c>
      <c r="BL240" s="3" t="s">
        <v>202</v>
      </c>
      <c r="BM240" s="172" t="s">
        <v>432</v>
      </c>
    </row>
    <row r="241" s="174" customFormat="true" ht="12.8" hidden="false" customHeight="false" outlineLevel="0" collapsed="false">
      <c r="B241" s="175"/>
      <c r="D241" s="176" t="s">
        <v>139</v>
      </c>
      <c r="E241" s="177"/>
      <c r="F241" s="178" t="s">
        <v>79</v>
      </c>
      <c r="H241" s="179" t="n">
        <v>1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139</v>
      </c>
      <c r="AU241" s="177" t="s">
        <v>130</v>
      </c>
      <c r="AV241" s="174" t="s">
        <v>130</v>
      </c>
      <c r="AW241" s="174" t="s">
        <v>31</v>
      </c>
      <c r="AX241" s="174" t="s">
        <v>79</v>
      </c>
      <c r="AY241" s="177" t="s">
        <v>123</v>
      </c>
    </row>
    <row r="242" s="27" customFormat="true" ht="33" hidden="false" customHeight="true" outlineLevel="0" collapsed="false">
      <c r="A242" s="22"/>
      <c r="B242" s="160"/>
      <c r="C242" s="161" t="s">
        <v>433</v>
      </c>
      <c r="D242" s="161" t="s">
        <v>125</v>
      </c>
      <c r="E242" s="162" t="s">
        <v>434</v>
      </c>
      <c r="F242" s="163" t="s">
        <v>435</v>
      </c>
      <c r="G242" s="164" t="s">
        <v>128</v>
      </c>
      <c r="H242" s="165" t="n">
        <v>2</v>
      </c>
      <c r="I242" s="166"/>
      <c r="J242" s="167" t="n">
        <f aca="false">ROUND(I242*H242,2)</f>
        <v>0</v>
      </c>
      <c r="K242" s="163"/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0.0018</v>
      </c>
      <c r="T242" s="171" t="n">
        <f aca="false">S242*H242</f>
        <v>0.0036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202</v>
      </c>
      <c r="AT242" s="172" t="s">
        <v>125</v>
      </c>
      <c r="AU242" s="172" t="s">
        <v>130</v>
      </c>
      <c r="AY242" s="3" t="s">
        <v>123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130</v>
      </c>
      <c r="BK242" s="173" t="n">
        <f aca="false">ROUND(I242*H242,2)</f>
        <v>0</v>
      </c>
      <c r="BL242" s="3" t="s">
        <v>202</v>
      </c>
      <c r="BM242" s="172" t="s">
        <v>436</v>
      </c>
    </row>
    <row r="243" s="27" customFormat="true" ht="16.5" hidden="false" customHeight="true" outlineLevel="0" collapsed="false">
      <c r="A243" s="22"/>
      <c r="B243" s="160"/>
      <c r="C243" s="161" t="s">
        <v>437</v>
      </c>
      <c r="D243" s="161" t="s">
        <v>125</v>
      </c>
      <c r="E243" s="162" t="s">
        <v>438</v>
      </c>
      <c r="F243" s="163" t="s">
        <v>439</v>
      </c>
      <c r="G243" s="164" t="s">
        <v>128</v>
      </c>
      <c r="H243" s="165" t="n">
        <v>2</v>
      </c>
      <c r="I243" s="166"/>
      <c r="J243" s="167" t="n">
        <f aca="false">ROUND(I243*H243,2)</f>
        <v>0</v>
      </c>
      <c r="K243" s="163"/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202</v>
      </c>
      <c r="AT243" s="172" t="s">
        <v>125</v>
      </c>
      <c r="AU243" s="172" t="s">
        <v>130</v>
      </c>
      <c r="AY243" s="3" t="s">
        <v>123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130</v>
      </c>
      <c r="BK243" s="173" t="n">
        <f aca="false">ROUND(I243*H243,2)</f>
        <v>0</v>
      </c>
      <c r="BL243" s="3" t="s">
        <v>202</v>
      </c>
      <c r="BM243" s="172" t="s">
        <v>440</v>
      </c>
    </row>
    <row r="244" s="27" customFormat="true" ht="37.8" hidden="false" customHeight="true" outlineLevel="0" collapsed="false">
      <c r="A244" s="22"/>
      <c r="B244" s="160"/>
      <c r="C244" s="161" t="s">
        <v>441</v>
      </c>
      <c r="D244" s="161" t="s">
        <v>125</v>
      </c>
      <c r="E244" s="162" t="s">
        <v>442</v>
      </c>
      <c r="F244" s="163" t="s">
        <v>443</v>
      </c>
      <c r="G244" s="164" t="s">
        <v>192</v>
      </c>
      <c r="H244" s="165" t="n">
        <v>1</v>
      </c>
      <c r="I244" s="166"/>
      <c r="J244" s="167" t="n">
        <f aca="false">ROUND(I244*H244,2)</f>
        <v>0</v>
      </c>
      <c r="K244" s="163"/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202</v>
      </c>
      <c r="AT244" s="172" t="s">
        <v>125</v>
      </c>
      <c r="AU244" s="172" t="s">
        <v>130</v>
      </c>
      <c r="AY244" s="3" t="s">
        <v>123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130</v>
      </c>
      <c r="BK244" s="173" t="n">
        <f aca="false">ROUND(I244*H244,2)</f>
        <v>0</v>
      </c>
      <c r="BL244" s="3" t="s">
        <v>202</v>
      </c>
      <c r="BM244" s="172" t="s">
        <v>444</v>
      </c>
    </row>
    <row r="245" s="27" customFormat="true" ht="16.5" hidden="false" customHeight="true" outlineLevel="0" collapsed="false">
      <c r="A245" s="22"/>
      <c r="B245" s="160"/>
      <c r="C245" s="161" t="s">
        <v>445</v>
      </c>
      <c r="D245" s="161" t="s">
        <v>125</v>
      </c>
      <c r="E245" s="162" t="s">
        <v>446</v>
      </c>
      <c r="F245" s="163" t="s">
        <v>447</v>
      </c>
      <c r="G245" s="164" t="s">
        <v>128</v>
      </c>
      <c r="H245" s="165" t="n">
        <v>1</v>
      </c>
      <c r="I245" s="166"/>
      <c r="J245" s="167" t="n">
        <f aca="false">ROUND(I245*H245,2)</f>
        <v>0</v>
      </c>
      <c r="K245" s="163"/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202</v>
      </c>
      <c r="AT245" s="172" t="s">
        <v>125</v>
      </c>
      <c r="AU245" s="172" t="s">
        <v>130</v>
      </c>
      <c r="AY245" s="3" t="s">
        <v>123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130</v>
      </c>
      <c r="BK245" s="173" t="n">
        <f aca="false">ROUND(I245*H245,2)</f>
        <v>0</v>
      </c>
      <c r="BL245" s="3" t="s">
        <v>202</v>
      </c>
      <c r="BM245" s="172" t="s">
        <v>448</v>
      </c>
    </row>
    <row r="246" s="27" customFormat="true" ht="16.5" hidden="false" customHeight="true" outlineLevel="0" collapsed="false">
      <c r="A246" s="22"/>
      <c r="B246" s="160"/>
      <c r="C246" s="161" t="s">
        <v>449</v>
      </c>
      <c r="D246" s="161" t="s">
        <v>125</v>
      </c>
      <c r="E246" s="162" t="s">
        <v>450</v>
      </c>
      <c r="F246" s="163" t="s">
        <v>451</v>
      </c>
      <c r="G246" s="164" t="s">
        <v>192</v>
      </c>
      <c r="H246" s="165" t="n">
        <v>1</v>
      </c>
      <c r="I246" s="166"/>
      <c r="J246" s="167" t="n">
        <f aca="false">ROUND(I246*H246,2)</f>
        <v>0</v>
      </c>
      <c r="K246" s="163"/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0.0018</v>
      </c>
      <c r="T246" s="171" t="n">
        <f aca="false">S246*H246</f>
        <v>0.0018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202</v>
      </c>
      <c r="AT246" s="172" t="s">
        <v>125</v>
      </c>
      <c r="AU246" s="172" t="s">
        <v>130</v>
      </c>
      <c r="AY246" s="3" t="s">
        <v>123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130</v>
      </c>
      <c r="BK246" s="173" t="n">
        <f aca="false">ROUND(I246*H246,2)</f>
        <v>0</v>
      </c>
      <c r="BL246" s="3" t="s">
        <v>202</v>
      </c>
      <c r="BM246" s="172" t="s">
        <v>452</v>
      </c>
    </row>
    <row r="247" s="27" customFormat="true" ht="16.5" hidden="false" customHeight="true" outlineLevel="0" collapsed="false">
      <c r="A247" s="22"/>
      <c r="B247" s="160"/>
      <c r="C247" s="161" t="s">
        <v>453</v>
      </c>
      <c r="D247" s="161" t="s">
        <v>125</v>
      </c>
      <c r="E247" s="162" t="s">
        <v>454</v>
      </c>
      <c r="F247" s="163" t="s">
        <v>455</v>
      </c>
      <c r="G247" s="164" t="s">
        <v>128</v>
      </c>
      <c r="H247" s="165" t="n">
        <v>1</v>
      </c>
      <c r="I247" s="166"/>
      <c r="J247" s="167" t="n">
        <f aca="false">ROUND(I247*H247,2)</f>
        <v>0</v>
      </c>
      <c r="K247" s="163"/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0.0018</v>
      </c>
      <c r="T247" s="171" t="n">
        <f aca="false">S247*H247</f>
        <v>0.0018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202</v>
      </c>
      <c r="AT247" s="172" t="s">
        <v>125</v>
      </c>
      <c r="AU247" s="172" t="s">
        <v>130</v>
      </c>
      <c r="AY247" s="3" t="s">
        <v>123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130</v>
      </c>
      <c r="BK247" s="173" t="n">
        <f aca="false">ROUND(I247*H247,2)</f>
        <v>0</v>
      </c>
      <c r="BL247" s="3" t="s">
        <v>202</v>
      </c>
      <c r="BM247" s="172" t="s">
        <v>456</v>
      </c>
    </row>
    <row r="248" s="27" customFormat="true" ht="24.15" hidden="false" customHeight="true" outlineLevel="0" collapsed="false">
      <c r="A248" s="22"/>
      <c r="B248" s="160"/>
      <c r="C248" s="161" t="s">
        <v>457</v>
      </c>
      <c r="D248" s="161" t="s">
        <v>125</v>
      </c>
      <c r="E248" s="162" t="s">
        <v>458</v>
      </c>
      <c r="F248" s="163" t="s">
        <v>459</v>
      </c>
      <c r="G248" s="164" t="s">
        <v>268</v>
      </c>
      <c r="H248" s="193"/>
      <c r="I248" s="166"/>
      <c r="J248" s="167" t="n">
        <f aca="false">ROUND(I248*H248,2)</f>
        <v>0</v>
      </c>
      <c r="K248" s="163" t="s">
        <v>137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202</v>
      </c>
      <c r="AT248" s="172" t="s">
        <v>125</v>
      </c>
      <c r="AU248" s="172" t="s">
        <v>130</v>
      </c>
      <c r="AY248" s="3" t="s">
        <v>123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130</v>
      </c>
      <c r="BK248" s="173" t="n">
        <f aca="false">ROUND(I248*H248,2)</f>
        <v>0</v>
      </c>
      <c r="BL248" s="3" t="s">
        <v>202</v>
      </c>
      <c r="BM248" s="172" t="s">
        <v>460</v>
      </c>
    </row>
    <row r="249" s="146" customFormat="true" ht="22.8" hidden="false" customHeight="true" outlineLevel="0" collapsed="false">
      <c r="B249" s="147"/>
      <c r="D249" s="148" t="s">
        <v>73</v>
      </c>
      <c r="E249" s="158" t="s">
        <v>461</v>
      </c>
      <c r="F249" s="158" t="s">
        <v>462</v>
      </c>
      <c r="I249" s="150"/>
      <c r="J249" s="159" t="n">
        <f aca="false">BK249</f>
        <v>0</v>
      </c>
      <c r="L249" s="147"/>
      <c r="M249" s="152"/>
      <c r="N249" s="153"/>
      <c r="O249" s="153"/>
      <c r="P249" s="154" t="n">
        <f aca="false">SUM(P250:P253)</f>
        <v>0</v>
      </c>
      <c r="Q249" s="153"/>
      <c r="R249" s="154" t="n">
        <f aca="false">SUM(R250:R253)</f>
        <v>0.0003654</v>
      </c>
      <c r="S249" s="153"/>
      <c r="T249" s="155" t="n">
        <f aca="false">SUM(T250:T253)</f>
        <v>0.010962</v>
      </c>
      <c r="AR249" s="148" t="s">
        <v>130</v>
      </c>
      <c r="AT249" s="156" t="s">
        <v>73</v>
      </c>
      <c r="AU249" s="156" t="s">
        <v>79</v>
      </c>
      <c r="AY249" s="148" t="s">
        <v>123</v>
      </c>
      <c r="BK249" s="157" t="n">
        <f aca="false">SUM(BK250:BK253)</f>
        <v>0</v>
      </c>
    </row>
    <row r="250" s="27" customFormat="true" ht="21.75" hidden="false" customHeight="true" outlineLevel="0" collapsed="false">
      <c r="A250" s="22"/>
      <c r="B250" s="160"/>
      <c r="C250" s="161" t="s">
        <v>463</v>
      </c>
      <c r="D250" s="161" t="s">
        <v>125</v>
      </c>
      <c r="E250" s="162" t="s">
        <v>464</v>
      </c>
      <c r="F250" s="163" t="s">
        <v>465</v>
      </c>
      <c r="G250" s="164" t="s">
        <v>166</v>
      </c>
      <c r="H250" s="165" t="n">
        <v>36.54</v>
      </c>
      <c r="I250" s="166"/>
      <c r="J250" s="167" t="n">
        <f aca="false">ROUND(I250*H250,2)</f>
        <v>0</v>
      </c>
      <c r="K250" s="163" t="s">
        <v>137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0.0003</v>
      </c>
      <c r="T250" s="171" t="n">
        <f aca="false">S250*H250</f>
        <v>0.010962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202</v>
      </c>
      <c r="AT250" s="172" t="s">
        <v>125</v>
      </c>
      <c r="AU250" s="172" t="s">
        <v>130</v>
      </c>
      <c r="AY250" s="3" t="s">
        <v>123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130</v>
      </c>
      <c r="BK250" s="173" t="n">
        <f aca="false">ROUND(I250*H250,2)</f>
        <v>0</v>
      </c>
      <c r="BL250" s="3" t="s">
        <v>202</v>
      </c>
      <c r="BM250" s="172" t="s">
        <v>466</v>
      </c>
    </row>
    <row r="251" s="27" customFormat="true" ht="16.5" hidden="false" customHeight="true" outlineLevel="0" collapsed="false">
      <c r="A251" s="22"/>
      <c r="B251" s="160"/>
      <c r="C251" s="161" t="s">
        <v>467</v>
      </c>
      <c r="D251" s="161" t="s">
        <v>125</v>
      </c>
      <c r="E251" s="162" t="s">
        <v>468</v>
      </c>
      <c r="F251" s="163" t="s">
        <v>469</v>
      </c>
      <c r="G251" s="164" t="s">
        <v>166</v>
      </c>
      <c r="H251" s="165" t="n">
        <v>36.54</v>
      </c>
      <c r="I251" s="166"/>
      <c r="J251" s="167" t="n">
        <f aca="false">ROUND(I251*H251,2)</f>
        <v>0</v>
      </c>
      <c r="K251" s="163"/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1E-005</v>
      </c>
      <c r="R251" s="170" t="n">
        <f aca="false">Q251*H251</f>
        <v>0.0003654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202</v>
      </c>
      <c r="AT251" s="172" t="s">
        <v>125</v>
      </c>
      <c r="AU251" s="172" t="s">
        <v>130</v>
      </c>
      <c r="AY251" s="3" t="s">
        <v>123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130</v>
      </c>
      <c r="BK251" s="173" t="n">
        <f aca="false">ROUND(I251*H251,2)</f>
        <v>0</v>
      </c>
      <c r="BL251" s="3" t="s">
        <v>202</v>
      </c>
      <c r="BM251" s="172" t="s">
        <v>470</v>
      </c>
    </row>
    <row r="252" s="174" customFormat="true" ht="12.8" hidden="false" customHeight="false" outlineLevel="0" collapsed="false">
      <c r="B252" s="175"/>
      <c r="D252" s="176" t="s">
        <v>139</v>
      </c>
      <c r="E252" s="177"/>
      <c r="F252" s="178" t="s">
        <v>471</v>
      </c>
      <c r="H252" s="179" t="n">
        <v>36.54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139</v>
      </c>
      <c r="AU252" s="177" t="s">
        <v>130</v>
      </c>
      <c r="AV252" s="174" t="s">
        <v>130</v>
      </c>
      <c r="AW252" s="174" t="s">
        <v>31</v>
      </c>
      <c r="AX252" s="174" t="s">
        <v>79</v>
      </c>
      <c r="AY252" s="177" t="s">
        <v>123</v>
      </c>
    </row>
    <row r="253" s="27" customFormat="true" ht="24.15" hidden="false" customHeight="true" outlineLevel="0" collapsed="false">
      <c r="A253" s="22"/>
      <c r="B253" s="160"/>
      <c r="C253" s="161" t="s">
        <v>472</v>
      </c>
      <c r="D253" s="161" t="s">
        <v>125</v>
      </c>
      <c r="E253" s="162" t="s">
        <v>473</v>
      </c>
      <c r="F253" s="163" t="s">
        <v>474</v>
      </c>
      <c r="G253" s="164" t="s">
        <v>268</v>
      </c>
      <c r="H253" s="193"/>
      <c r="I253" s="166"/>
      <c r="J253" s="167" t="n">
        <f aca="false">ROUND(I253*H253,2)</f>
        <v>0</v>
      </c>
      <c r="K253" s="163" t="s">
        <v>137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202</v>
      </c>
      <c r="AT253" s="172" t="s">
        <v>125</v>
      </c>
      <c r="AU253" s="172" t="s">
        <v>130</v>
      </c>
      <c r="AY253" s="3" t="s">
        <v>123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130</v>
      </c>
      <c r="BK253" s="173" t="n">
        <f aca="false">ROUND(I253*H253,2)</f>
        <v>0</v>
      </c>
      <c r="BL253" s="3" t="s">
        <v>202</v>
      </c>
      <c r="BM253" s="172" t="s">
        <v>475</v>
      </c>
    </row>
    <row r="254" s="146" customFormat="true" ht="22.8" hidden="false" customHeight="true" outlineLevel="0" collapsed="false">
      <c r="B254" s="147"/>
      <c r="D254" s="148" t="s">
        <v>73</v>
      </c>
      <c r="E254" s="158" t="s">
        <v>476</v>
      </c>
      <c r="F254" s="158" t="s">
        <v>477</v>
      </c>
      <c r="I254" s="150"/>
      <c r="J254" s="159" t="n">
        <f aca="false">BK254</f>
        <v>0</v>
      </c>
      <c r="L254" s="147"/>
      <c r="M254" s="152"/>
      <c r="N254" s="153"/>
      <c r="O254" s="153"/>
      <c r="P254" s="154" t="n">
        <f aca="false">SUM(P255:P260)</f>
        <v>0</v>
      </c>
      <c r="Q254" s="153"/>
      <c r="R254" s="154" t="n">
        <f aca="false">SUM(R255:R260)</f>
        <v>0.001846</v>
      </c>
      <c r="S254" s="153"/>
      <c r="T254" s="155" t="n">
        <f aca="false">SUM(T255:T260)</f>
        <v>0</v>
      </c>
      <c r="AR254" s="148" t="s">
        <v>130</v>
      </c>
      <c r="AT254" s="156" t="s">
        <v>73</v>
      </c>
      <c r="AU254" s="156" t="s">
        <v>79</v>
      </c>
      <c r="AY254" s="148" t="s">
        <v>123</v>
      </c>
      <c r="BK254" s="157" t="n">
        <f aca="false">SUM(BK255:BK260)</f>
        <v>0</v>
      </c>
    </row>
    <row r="255" s="27" customFormat="true" ht="24.15" hidden="false" customHeight="true" outlineLevel="0" collapsed="false">
      <c r="A255" s="22"/>
      <c r="B255" s="160"/>
      <c r="C255" s="161" t="s">
        <v>478</v>
      </c>
      <c r="D255" s="161" t="s">
        <v>125</v>
      </c>
      <c r="E255" s="162" t="s">
        <v>479</v>
      </c>
      <c r="F255" s="163" t="s">
        <v>480</v>
      </c>
      <c r="G255" s="164" t="s">
        <v>136</v>
      </c>
      <c r="H255" s="165" t="n">
        <v>3.55</v>
      </c>
      <c r="I255" s="166"/>
      <c r="J255" s="167" t="n">
        <f aca="false">ROUND(I255*H255,2)</f>
        <v>0</v>
      </c>
      <c r="K255" s="163" t="s">
        <v>137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8E-005</v>
      </c>
      <c r="R255" s="170" t="n">
        <f aca="false">Q255*H255</f>
        <v>0.000284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202</v>
      </c>
      <c r="AT255" s="172" t="s">
        <v>125</v>
      </c>
      <c r="AU255" s="172" t="s">
        <v>130</v>
      </c>
      <c r="AY255" s="3" t="s">
        <v>123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130</v>
      </c>
      <c r="BK255" s="173" t="n">
        <f aca="false">ROUND(I255*H255,2)</f>
        <v>0</v>
      </c>
      <c r="BL255" s="3" t="s">
        <v>202</v>
      </c>
      <c r="BM255" s="172" t="s">
        <v>481</v>
      </c>
    </row>
    <row r="256" s="27" customFormat="true" ht="24.15" hidden="false" customHeight="true" outlineLevel="0" collapsed="false">
      <c r="A256" s="22"/>
      <c r="B256" s="160"/>
      <c r="C256" s="161" t="s">
        <v>482</v>
      </c>
      <c r="D256" s="161" t="s">
        <v>125</v>
      </c>
      <c r="E256" s="162" t="s">
        <v>483</v>
      </c>
      <c r="F256" s="163" t="s">
        <v>484</v>
      </c>
      <c r="G256" s="164" t="s">
        <v>136</v>
      </c>
      <c r="H256" s="165" t="n">
        <v>3.55</v>
      </c>
      <c r="I256" s="166"/>
      <c r="J256" s="167" t="n">
        <f aca="false">ROUND(I256*H256,2)</f>
        <v>0</v>
      </c>
      <c r="K256" s="163" t="s">
        <v>137</v>
      </c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6E-005</v>
      </c>
      <c r="R256" s="170" t="n">
        <f aca="false">Q256*H256</f>
        <v>0.000213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202</v>
      </c>
      <c r="AT256" s="172" t="s">
        <v>125</v>
      </c>
      <c r="AU256" s="172" t="s">
        <v>130</v>
      </c>
      <c r="AY256" s="3" t="s">
        <v>123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130</v>
      </c>
      <c r="BK256" s="173" t="n">
        <f aca="false">ROUND(I256*H256,2)</f>
        <v>0</v>
      </c>
      <c r="BL256" s="3" t="s">
        <v>202</v>
      </c>
      <c r="BM256" s="172" t="s">
        <v>485</v>
      </c>
    </row>
    <row r="257" s="174" customFormat="true" ht="12.8" hidden="false" customHeight="false" outlineLevel="0" collapsed="false">
      <c r="B257" s="175"/>
      <c r="D257" s="176" t="s">
        <v>139</v>
      </c>
      <c r="E257" s="177"/>
      <c r="F257" s="178" t="s">
        <v>486</v>
      </c>
      <c r="H257" s="179" t="n">
        <v>3.55</v>
      </c>
      <c r="I257" s="180"/>
      <c r="L257" s="175"/>
      <c r="M257" s="181"/>
      <c r="N257" s="182"/>
      <c r="O257" s="182"/>
      <c r="P257" s="182"/>
      <c r="Q257" s="182"/>
      <c r="R257" s="182"/>
      <c r="S257" s="182"/>
      <c r="T257" s="183"/>
      <c r="AT257" s="177" t="s">
        <v>139</v>
      </c>
      <c r="AU257" s="177" t="s">
        <v>130</v>
      </c>
      <c r="AV257" s="174" t="s">
        <v>130</v>
      </c>
      <c r="AW257" s="174" t="s">
        <v>31</v>
      </c>
      <c r="AX257" s="174" t="s">
        <v>79</v>
      </c>
      <c r="AY257" s="177" t="s">
        <v>123</v>
      </c>
    </row>
    <row r="258" s="27" customFormat="true" ht="24.15" hidden="false" customHeight="true" outlineLevel="0" collapsed="false">
      <c r="A258" s="22"/>
      <c r="B258" s="160"/>
      <c r="C258" s="161" t="s">
        <v>487</v>
      </c>
      <c r="D258" s="161" t="s">
        <v>125</v>
      </c>
      <c r="E258" s="162" t="s">
        <v>488</v>
      </c>
      <c r="F258" s="163" t="s">
        <v>489</v>
      </c>
      <c r="G258" s="164" t="s">
        <v>136</v>
      </c>
      <c r="H258" s="165" t="n">
        <v>3.55</v>
      </c>
      <c r="I258" s="166"/>
      <c r="J258" s="167" t="n">
        <f aca="false">ROUND(I258*H258,2)</f>
        <v>0</v>
      </c>
      <c r="K258" s="163" t="s">
        <v>137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0.00014</v>
      </c>
      <c r="R258" s="170" t="n">
        <f aca="false">Q258*H258</f>
        <v>0.000497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202</v>
      </c>
      <c r="AT258" s="172" t="s">
        <v>125</v>
      </c>
      <c r="AU258" s="172" t="s">
        <v>130</v>
      </c>
      <c r="AY258" s="3" t="s">
        <v>123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130</v>
      </c>
      <c r="BK258" s="173" t="n">
        <f aca="false">ROUND(I258*H258,2)</f>
        <v>0</v>
      </c>
      <c r="BL258" s="3" t="s">
        <v>202</v>
      </c>
      <c r="BM258" s="172" t="s">
        <v>490</v>
      </c>
    </row>
    <row r="259" s="27" customFormat="true" ht="24.15" hidden="false" customHeight="true" outlineLevel="0" collapsed="false">
      <c r="A259" s="22"/>
      <c r="B259" s="160"/>
      <c r="C259" s="161" t="s">
        <v>491</v>
      </c>
      <c r="D259" s="161" t="s">
        <v>125</v>
      </c>
      <c r="E259" s="162" t="s">
        <v>492</v>
      </c>
      <c r="F259" s="163" t="s">
        <v>493</v>
      </c>
      <c r="G259" s="164" t="s">
        <v>136</v>
      </c>
      <c r="H259" s="165" t="n">
        <v>3.55</v>
      </c>
      <c r="I259" s="166"/>
      <c r="J259" s="167" t="n">
        <f aca="false">ROUND(I259*H259,2)</f>
        <v>0</v>
      </c>
      <c r="K259" s="163" t="s">
        <v>137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0.00012</v>
      </c>
      <c r="R259" s="170" t="n">
        <f aca="false">Q259*H259</f>
        <v>0.000426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202</v>
      </c>
      <c r="AT259" s="172" t="s">
        <v>125</v>
      </c>
      <c r="AU259" s="172" t="s">
        <v>130</v>
      </c>
      <c r="AY259" s="3" t="s">
        <v>123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130</v>
      </c>
      <c r="BK259" s="173" t="n">
        <f aca="false">ROUND(I259*H259,2)</f>
        <v>0</v>
      </c>
      <c r="BL259" s="3" t="s">
        <v>202</v>
      </c>
      <c r="BM259" s="172" t="s">
        <v>494</v>
      </c>
    </row>
    <row r="260" s="27" customFormat="true" ht="24.15" hidden="false" customHeight="true" outlineLevel="0" collapsed="false">
      <c r="A260" s="22"/>
      <c r="B260" s="160"/>
      <c r="C260" s="161" t="s">
        <v>495</v>
      </c>
      <c r="D260" s="161" t="s">
        <v>125</v>
      </c>
      <c r="E260" s="162" t="s">
        <v>496</v>
      </c>
      <c r="F260" s="163" t="s">
        <v>497</v>
      </c>
      <c r="G260" s="164" t="s">
        <v>136</v>
      </c>
      <c r="H260" s="165" t="n">
        <v>3.55</v>
      </c>
      <c r="I260" s="166"/>
      <c r="J260" s="167" t="n">
        <f aca="false">ROUND(I260*H260,2)</f>
        <v>0</v>
      </c>
      <c r="K260" s="163" t="s">
        <v>137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0.00012</v>
      </c>
      <c r="R260" s="170" t="n">
        <f aca="false">Q260*H260</f>
        <v>0.000426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202</v>
      </c>
      <c r="AT260" s="172" t="s">
        <v>125</v>
      </c>
      <c r="AU260" s="172" t="s">
        <v>130</v>
      </c>
      <c r="AY260" s="3" t="s">
        <v>123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130</v>
      </c>
      <c r="BK260" s="173" t="n">
        <f aca="false">ROUND(I260*H260,2)</f>
        <v>0</v>
      </c>
      <c r="BL260" s="3" t="s">
        <v>202</v>
      </c>
      <c r="BM260" s="172" t="s">
        <v>498</v>
      </c>
    </row>
    <row r="261" s="146" customFormat="true" ht="22.8" hidden="false" customHeight="true" outlineLevel="0" collapsed="false">
      <c r="B261" s="147"/>
      <c r="D261" s="148" t="s">
        <v>73</v>
      </c>
      <c r="E261" s="158" t="s">
        <v>499</v>
      </c>
      <c r="F261" s="158" t="s">
        <v>500</v>
      </c>
      <c r="I261" s="150"/>
      <c r="J261" s="159" t="n">
        <f aca="false">BK261</f>
        <v>0</v>
      </c>
      <c r="L261" s="147"/>
      <c r="M261" s="152"/>
      <c r="N261" s="153"/>
      <c r="O261" s="153"/>
      <c r="P261" s="154" t="n">
        <f aca="false">SUM(P262:P283)</f>
        <v>0</v>
      </c>
      <c r="Q261" s="153"/>
      <c r="R261" s="154" t="n">
        <f aca="false">SUM(R262:R283)</f>
        <v>0.24484276</v>
      </c>
      <c r="S261" s="153"/>
      <c r="T261" s="155" t="n">
        <f aca="false">SUM(T262:T283)</f>
        <v>0.05094044</v>
      </c>
      <c r="AR261" s="148" t="s">
        <v>130</v>
      </c>
      <c r="AT261" s="156" t="s">
        <v>73</v>
      </c>
      <c r="AU261" s="156" t="s">
        <v>79</v>
      </c>
      <c r="AY261" s="148" t="s">
        <v>123</v>
      </c>
      <c r="BK261" s="157" t="n">
        <f aca="false">SUM(BK262:BK283)</f>
        <v>0</v>
      </c>
    </row>
    <row r="262" s="27" customFormat="true" ht="16.5" hidden="false" customHeight="true" outlineLevel="0" collapsed="false">
      <c r="A262" s="22"/>
      <c r="B262" s="160"/>
      <c r="C262" s="161" t="s">
        <v>501</v>
      </c>
      <c r="D262" s="161" t="s">
        <v>125</v>
      </c>
      <c r="E262" s="162" t="s">
        <v>502</v>
      </c>
      <c r="F262" s="163" t="s">
        <v>503</v>
      </c>
      <c r="G262" s="164" t="s">
        <v>136</v>
      </c>
      <c r="H262" s="165" t="n">
        <v>164.324</v>
      </c>
      <c r="I262" s="166"/>
      <c r="J262" s="167" t="n">
        <f aca="false">ROUND(I262*H262,2)</f>
        <v>0</v>
      </c>
      <c r="K262" s="163" t="s">
        <v>137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0.001</v>
      </c>
      <c r="R262" s="170" t="n">
        <f aca="false">Q262*H262</f>
        <v>0.164324</v>
      </c>
      <c r="S262" s="170" t="n">
        <v>0.00031</v>
      </c>
      <c r="T262" s="171" t="n">
        <f aca="false">S262*H262</f>
        <v>0.05094044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202</v>
      </c>
      <c r="AT262" s="172" t="s">
        <v>125</v>
      </c>
      <c r="AU262" s="172" t="s">
        <v>130</v>
      </c>
      <c r="AY262" s="3" t="s">
        <v>123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130</v>
      </c>
      <c r="BK262" s="173" t="n">
        <f aca="false">ROUND(I262*H262,2)</f>
        <v>0</v>
      </c>
      <c r="BL262" s="3" t="s">
        <v>202</v>
      </c>
      <c r="BM262" s="172" t="s">
        <v>504</v>
      </c>
    </row>
    <row r="263" s="174" customFormat="true" ht="12.8" hidden="false" customHeight="false" outlineLevel="0" collapsed="false">
      <c r="B263" s="175"/>
      <c r="D263" s="176" t="s">
        <v>139</v>
      </c>
      <c r="E263" s="177"/>
      <c r="F263" s="178" t="s">
        <v>505</v>
      </c>
      <c r="H263" s="179" t="n">
        <v>45.8</v>
      </c>
      <c r="I263" s="180"/>
      <c r="L263" s="175"/>
      <c r="M263" s="181"/>
      <c r="N263" s="182"/>
      <c r="O263" s="182"/>
      <c r="P263" s="182"/>
      <c r="Q263" s="182"/>
      <c r="R263" s="182"/>
      <c r="S263" s="182"/>
      <c r="T263" s="183"/>
      <c r="AT263" s="177" t="s">
        <v>139</v>
      </c>
      <c r="AU263" s="177" t="s">
        <v>130</v>
      </c>
      <c r="AV263" s="174" t="s">
        <v>130</v>
      </c>
      <c r="AW263" s="174" t="s">
        <v>31</v>
      </c>
      <c r="AX263" s="174" t="s">
        <v>74</v>
      </c>
      <c r="AY263" s="177" t="s">
        <v>123</v>
      </c>
    </row>
    <row r="264" s="174" customFormat="true" ht="12.8" hidden="false" customHeight="false" outlineLevel="0" collapsed="false">
      <c r="B264" s="175"/>
      <c r="D264" s="176" t="s">
        <v>139</v>
      </c>
      <c r="E264" s="177"/>
      <c r="F264" s="178" t="s">
        <v>506</v>
      </c>
      <c r="H264" s="179" t="n">
        <v>17.16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139</v>
      </c>
      <c r="AU264" s="177" t="s">
        <v>130</v>
      </c>
      <c r="AV264" s="174" t="s">
        <v>130</v>
      </c>
      <c r="AW264" s="174" t="s">
        <v>31</v>
      </c>
      <c r="AX264" s="174" t="s">
        <v>74</v>
      </c>
      <c r="AY264" s="177" t="s">
        <v>123</v>
      </c>
    </row>
    <row r="265" s="174" customFormat="true" ht="12.8" hidden="false" customHeight="false" outlineLevel="0" collapsed="false">
      <c r="B265" s="175"/>
      <c r="D265" s="176" t="s">
        <v>139</v>
      </c>
      <c r="E265" s="177"/>
      <c r="F265" s="178" t="s">
        <v>507</v>
      </c>
      <c r="H265" s="179" t="n">
        <v>9.688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77" t="s">
        <v>139</v>
      </c>
      <c r="AU265" s="177" t="s">
        <v>130</v>
      </c>
      <c r="AV265" s="174" t="s">
        <v>130</v>
      </c>
      <c r="AW265" s="174" t="s">
        <v>31</v>
      </c>
      <c r="AX265" s="174" t="s">
        <v>74</v>
      </c>
      <c r="AY265" s="177" t="s">
        <v>123</v>
      </c>
    </row>
    <row r="266" s="174" customFormat="true" ht="12.8" hidden="false" customHeight="false" outlineLevel="0" collapsed="false">
      <c r="B266" s="175"/>
      <c r="D266" s="176" t="s">
        <v>139</v>
      </c>
      <c r="E266" s="177"/>
      <c r="F266" s="178" t="s">
        <v>508</v>
      </c>
      <c r="H266" s="179" t="n">
        <v>54.444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139</v>
      </c>
      <c r="AU266" s="177" t="s">
        <v>130</v>
      </c>
      <c r="AV266" s="174" t="s">
        <v>130</v>
      </c>
      <c r="AW266" s="174" t="s">
        <v>31</v>
      </c>
      <c r="AX266" s="174" t="s">
        <v>74</v>
      </c>
      <c r="AY266" s="177" t="s">
        <v>123</v>
      </c>
    </row>
    <row r="267" s="174" customFormat="true" ht="12.8" hidden="false" customHeight="false" outlineLevel="0" collapsed="false">
      <c r="B267" s="175"/>
      <c r="D267" s="176" t="s">
        <v>139</v>
      </c>
      <c r="E267" s="177"/>
      <c r="F267" s="178" t="s">
        <v>509</v>
      </c>
      <c r="H267" s="179" t="n">
        <v>37.232</v>
      </c>
      <c r="I267" s="180"/>
      <c r="L267" s="175"/>
      <c r="M267" s="181"/>
      <c r="N267" s="182"/>
      <c r="O267" s="182"/>
      <c r="P267" s="182"/>
      <c r="Q267" s="182"/>
      <c r="R267" s="182"/>
      <c r="S267" s="182"/>
      <c r="T267" s="183"/>
      <c r="AT267" s="177" t="s">
        <v>139</v>
      </c>
      <c r="AU267" s="177" t="s">
        <v>130</v>
      </c>
      <c r="AV267" s="174" t="s">
        <v>130</v>
      </c>
      <c r="AW267" s="174" t="s">
        <v>31</v>
      </c>
      <c r="AX267" s="174" t="s">
        <v>74</v>
      </c>
      <c r="AY267" s="177" t="s">
        <v>123</v>
      </c>
    </row>
    <row r="268" s="184" customFormat="true" ht="12.8" hidden="false" customHeight="false" outlineLevel="0" collapsed="false">
      <c r="B268" s="185"/>
      <c r="D268" s="176" t="s">
        <v>139</v>
      </c>
      <c r="E268" s="186"/>
      <c r="F268" s="187" t="s">
        <v>158</v>
      </c>
      <c r="H268" s="188" t="n">
        <v>164.324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139</v>
      </c>
      <c r="AU268" s="186" t="s">
        <v>130</v>
      </c>
      <c r="AV268" s="184" t="s">
        <v>129</v>
      </c>
      <c r="AW268" s="184" t="s">
        <v>31</v>
      </c>
      <c r="AX268" s="184" t="s">
        <v>79</v>
      </c>
      <c r="AY268" s="186" t="s">
        <v>123</v>
      </c>
    </row>
    <row r="269" s="27" customFormat="true" ht="24.15" hidden="false" customHeight="true" outlineLevel="0" collapsed="false">
      <c r="A269" s="22"/>
      <c r="B269" s="160"/>
      <c r="C269" s="161" t="s">
        <v>510</v>
      </c>
      <c r="D269" s="161" t="s">
        <v>125</v>
      </c>
      <c r="E269" s="162" t="s">
        <v>511</v>
      </c>
      <c r="F269" s="163" t="s">
        <v>512</v>
      </c>
      <c r="G269" s="164" t="s">
        <v>136</v>
      </c>
      <c r="H269" s="165" t="n">
        <v>164.324</v>
      </c>
      <c r="I269" s="166"/>
      <c r="J269" s="167" t="n">
        <f aca="false">ROUND(I269*H269,2)</f>
        <v>0</v>
      </c>
      <c r="K269" s="163" t="s">
        <v>137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202</v>
      </c>
      <c r="AT269" s="172" t="s">
        <v>125</v>
      </c>
      <c r="AU269" s="172" t="s">
        <v>130</v>
      </c>
      <c r="AY269" s="3" t="s">
        <v>123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130</v>
      </c>
      <c r="BK269" s="173" t="n">
        <f aca="false">ROUND(I269*H269,2)</f>
        <v>0</v>
      </c>
      <c r="BL269" s="3" t="s">
        <v>202</v>
      </c>
      <c r="BM269" s="172" t="s">
        <v>513</v>
      </c>
    </row>
    <row r="270" s="174" customFormat="true" ht="12.8" hidden="false" customHeight="false" outlineLevel="0" collapsed="false">
      <c r="B270" s="175"/>
      <c r="D270" s="176" t="s">
        <v>139</v>
      </c>
      <c r="E270" s="177"/>
      <c r="F270" s="178" t="s">
        <v>505</v>
      </c>
      <c r="H270" s="179" t="n">
        <v>45.8</v>
      </c>
      <c r="I270" s="180"/>
      <c r="L270" s="175"/>
      <c r="M270" s="181"/>
      <c r="N270" s="182"/>
      <c r="O270" s="182"/>
      <c r="P270" s="182"/>
      <c r="Q270" s="182"/>
      <c r="R270" s="182"/>
      <c r="S270" s="182"/>
      <c r="T270" s="183"/>
      <c r="AT270" s="177" t="s">
        <v>139</v>
      </c>
      <c r="AU270" s="177" t="s">
        <v>130</v>
      </c>
      <c r="AV270" s="174" t="s">
        <v>130</v>
      </c>
      <c r="AW270" s="174" t="s">
        <v>31</v>
      </c>
      <c r="AX270" s="174" t="s">
        <v>74</v>
      </c>
      <c r="AY270" s="177" t="s">
        <v>123</v>
      </c>
    </row>
    <row r="271" s="174" customFormat="true" ht="12.8" hidden="false" customHeight="false" outlineLevel="0" collapsed="false">
      <c r="B271" s="175"/>
      <c r="D271" s="176" t="s">
        <v>139</v>
      </c>
      <c r="E271" s="177"/>
      <c r="F271" s="178" t="s">
        <v>506</v>
      </c>
      <c r="H271" s="179" t="n">
        <v>17.16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139</v>
      </c>
      <c r="AU271" s="177" t="s">
        <v>130</v>
      </c>
      <c r="AV271" s="174" t="s">
        <v>130</v>
      </c>
      <c r="AW271" s="174" t="s">
        <v>31</v>
      </c>
      <c r="AX271" s="174" t="s">
        <v>74</v>
      </c>
      <c r="AY271" s="177" t="s">
        <v>123</v>
      </c>
    </row>
    <row r="272" s="174" customFormat="true" ht="12.8" hidden="false" customHeight="false" outlineLevel="0" collapsed="false">
      <c r="B272" s="175"/>
      <c r="D272" s="176" t="s">
        <v>139</v>
      </c>
      <c r="E272" s="177"/>
      <c r="F272" s="178" t="s">
        <v>507</v>
      </c>
      <c r="H272" s="179" t="n">
        <v>9.688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139</v>
      </c>
      <c r="AU272" s="177" t="s">
        <v>130</v>
      </c>
      <c r="AV272" s="174" t="s">
        <v>130</v>
      </c>
      <c r="AW272" s="174" t="s">
        <v>31</v>
      </c>
      <c r="AX272" s="174" t="s">
        <v>74</v>
      </c>
      <c r="AY272" s="177" t="s">
        <v>123</v>
      </c>
    </row>
    <row r="273" s="174" customFormat="true" ht="12.8" hidden="false" customHeight="false" outlineLevel="0" collapsed="false">
      <c r="B273" s="175"/>
      <c r="D273" s="176" t="s">
        <v>139</v>
      </c>
      <c r="E273" s="177"/>
      <c r="F273" s="178" t="s">
        <v>508</v>
      </c>
      <c r="H273" s="179" t="n">
        <v>54.444</v>
      </c>
      <c r="I273" s="180"/>
      <c r="L273" s="175"/>
      <c r="M273" s="181"/>
      <c r="N273" s="182"/>
      <c r="O273" s="182"/>
      <c r="P273" s="182"/>
      <c r="Q273" s="182"/>
      <c r="R273" s="182"/>
      <c r="S273" s="182"/>
      <c r="T273" s="183"/>
      <c r="AT273" s="177" t="s">
        <v>139</v>
      </c>
      <c r="AU273" s="177" t="s">
        <v>130</v>
      </c>
      <c r="AV273" s="174" t="s">
        <v>130</v>
      </c>
      <c r="AW273" s="174" t="s">
        <v>31</v>
      </c>
      <c r="AX273" s="174" t="s">
        <v>74</v>
      </c>
      <c r="AY273" s="177" t="s">
        <v>123</v>
      </c>
    </row>
    <row r="274" s="174" customFormat="true" ht="12.8" hidden="false" customHeight="false" outlineLevel="0" collapsed="false">
      <c r="B274" s="175"/>
      <c r="D274" s="176" t="s">
        <v>139</v>
      </c>
      <c r="E274" s="177"/>
      <c r="F274" s="178" t="s">
        <v>509</v>
      </c>
      <c r="H274" s="179" t="n">
        <v>37.232</v>
      </c>
      <c r="I274" s="180"/>
      <c r="L274" s="175"/>
      <c r="M274" s="181"/>
      <c r="N274" s="182"/>
      <c r="O274" s="182"/>
      <c r="P274" s="182"/>
      <c r="Q274" s="182"/>
      <c r="R274" s="182"/>
      <c r="S274" s="182"/>
      <c r="T274" s="183"/>
      <c r="AT274" s="177" t="s">
        <v>139</v>
      </c>
      <c r="AU274" s="177" t="s">
        <v>130</v>
      </c>
      <c r="AV274" s="174" t="s">
        <v>130</v>
      </c>
      <c r="AW274" s="174" t="s">
        <v>31</v>
      </c>
      <c r="AX274" s="174" t="s">
        <v>74</v>
      </c>
      <c r="AY274" s="177" t="s">
        <v>123</v>
      </c>
    </row>
    <row r="275" s="184" customFormat="true" ht="12.8" hidden="false" customHeight="false" outlineLevel="0" collapsed="false">
      <c r="B275" s="185"/>
      <c r="D275" s="176" t="s">
        <v>139</v>
      </c>
      <c r="E275" s="186"/>
      <c r="F275" s="187" t="s">
        <v>158</v>
      </c>
      <c r="H275" s="188" t="n">
        <v>164.324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139</v>
      </c>
      <c r="AU275" s="186" t="s">
        <v>130</v>
      </c>
      <c r="AV275" s="184" t="s">
        <v>129</v>
      </c>
      <c r="AW275" s="184" t="s">
        <v>31</v>
      </c>
      <c r="AX275" s="184" t="s">
        <v>79</v>
      </c>
      <c r="AY275" s="186" t="s">
        <v>123</v>
      </c>
    </row>
    <row r="276" s="27" customFormat="true" ht="24.15" hidden="false" customHeight="true" outlineLevel="0" collapsed="false">
      <c r="A276" s="22"/>
      <c r="B276" s="160"/>
      <c r="C276" s="161" t="s">
        <v>514</v>
      </c>
      <c r="D276" s="161" t="s">
        <v>125</v>
      </c>
      <c r="E276" s="162" t="s">
        <v>515</v>
      </c>
      <c r="F276" s="163" t="s">
        <v>516</v>
      </c>
      <c r="G276" s="164" t="s">
        <v>136</v>
      </c>
      <c r="H276" s="165" t="n">
        <v>164.324</v>
      </c>
      <c r="I276" s="166"/>
      <c r="J276" s="167" t="n">
        <f aca="false">ROUND(I276*H276,2)</f>
        <v>0</v>
      </c>
      <c r="K276" s="163" t="s">
        <v>137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0.0002</v>
      </c>
      <c r="R276" s="170" t="n">
        <f aca="false">Q276*H276</f>
        <v>0.0328648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202</v>
      </c>
      <c r="AT276" s="172" t="s">
        <v>125</v>
      </c>
      <c r="AU276" s="172" t="s">
        <v>130</v>
      </c>
      <c r="AY276" s="3" t="s">
        <v>123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130</v>
      </c>
      <c r="BK276" s="173" t="n">
        <f aca="false">ROUND(I276*H276,2)</f>
        <v>0</v>
      </c>
      <c r="BL276" s="3" t="s">
        <v>202</v>
      </c>
      <c r="BM276" s="172" t="s">
        <v>517</v>
      </c>
    </row>
    <row r="277" s="174" customFormat="true" ht="12.8" hidden="false" customHeight="false" outlineLevel="0" collapsed="false">
      <c r="B277" s="175"/>
      <c r="D277" s="176" t="s">
        <v>139</v>
      </c>
      <c r="E277" s="177"/>
      <c r="F277" s="178" t="s">
        <v>505</v>
      </c>
      <c r="H277" s="179" t="n">
        <v>45.8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139</v>
      </c>
      <c r="AU277" s="177" t="s">
        <v>130</v>
      </c>
      <c r="AV277" s="174" t="s">
        <v>130</v>
      </c>
      <c r="AW277" s="174" t="s">
        <v>31</v>
      </c>
      <c r="AX277" s="174" t="s">
        <v>74</v>
      </c>
      <c r="AY277" s="177" t="s">
        <v>123</v>
      </c>
    </row>
    <row r="278" s="174" customFormat="true" ht="12.8" hidden="false" customHeight="false" outlineLevel="0" collapsed="false">
      <c r="B278" s="175"/>
      <c r="D278" s="176" t="s">
        <v>139</v>
      </c>
      <c r="E278" s="177"/>
      <c r="F278" s="178" t="s">
        <v>506</v>
      </c>
      <c r="H278" s="179" t="n">
        <v>17.16</v>
      </c>
      <c r="I278" s="180"/>
      <c r="L278" s="175"/>
      <c r="M278" s="181"/>
      <c r="N278" s="182"/>
      <c r="O278" s="182"/>
      <c r="P278" s="182"/>
      <c r="Q278" s="182"/>
      <c r="R278" s="182"/>
      <c r="S278" s="182"/>
      <c r="T278" s="183"/>
      <c r="AT278" s="177" t="s">
        <v>139</v>
      </c>
      <c r="AU278" s="177" t="s">
        <v>130</v>
      </c>
      <c r="AV278" s="174" t="s">
        <v>130</v>
      </c>
      <c r="AW278" s="174" t="s">
        <v>31</v>
      </c>
      <c r="AX278" s="174" t="s">
        <v>74</v>
      </c>
      <c r="AY278" s="177" t="s">
        <v>123</v>
      </c>
    </row>
    <row r="279" s="174" customFormat="true" ht="12.8" hidden="false" customHeight="false" outlineLevel="0" collapsed="false">
      <c r="B279" s="175"/>
      <c r="D279" s="176" t="s">
        <v>139</v>
      </c>
      <c r="E279" s="177"/>
      <c r="F279" s="178" t="s">
        <v>507</v>
      </c>
      <c r="H279" s="179" t="n">
        <v>9.688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139</v>
      </c>
      <c r="AU279" s="177" t="s">
        <v>130</v>
      </c>
      <c r="AV279" s="174" t="s">
        <v>130</v>
      </c>
      <c r="AW279" s="174" t="s">
        <v>31</v>
      </c>
      <c r="AX279" s="174" t="s">
        <v>74</v>
      </c>
      <c r="AY279" s="177" t="s">
        <v>123</v>
      </c>
    </row>
    <row r="280" s="174" customFormat="true" ht="12.8" hidden="false" customHeight="false" outlineLevel="0" collapsed="false">
      <c r="B280" s="175"/>
      <c r="D280" s="176" t="s">
        <v>139</v>
      </c>
      <c r="E280" s="177"/>
      <c r="F280" s="178" t="s">
        <v>508</v>
      </c>
      <c r="H280" s="179" t="n">
        <v>54.444</v>
      </c>
      <c r="I280" s="180"/>
      <c r="L280" s="175"/>
      <c r="M280" s="181"/>
      <c r="N280" s="182"/>
      <c r="O280" s="182"/>
      <c r="P280" s="182"/>
      <c r="Q280" s="182"/>
      <c r="R280" s="182"/>
      <c r="S280" s="182"/>
      <c r="T280" s="183"/>
      <c r="AT280" s="177" t="s">
        <v>139</v>
      </c>
      <c r="AU280" s="177" t="s">
        <v>130</v>
      </c>
      <c r="AV280" s="174" t="s">
        <v>130</v>
      </c>
      <c r="AW280" s="174" t="s">
        <v>31</v>
      </c>
      <c r="AX280" s="174" t="s">
        <v>74</v>
      </c>
      <c r="AY280" s="177" t="s">
        <v>123</v>
      </c>
    </row>
    <row r="281" s="174" customFormat="true" ht="12.8" hidden="false" customHeight="false" outlineLevel="0" collapsed="false">
      <c r="B281" s="175"/>
      <c r="D281" s="176" t="s">
        <v>139</v>
      </c>
      <c r="E281" s="177"/>
      <c r="F281" s="178" t="s">
        <v>509</v>
      </c>
      <c r="H281" s="179" t="n">
        <v>37.232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139</v>
      </c>
      <c r="AU281" s="177" t="s">
        <v>130</v>
      </c>
      <c r="AV281" s="174" t="s">
        <v>130</v>
      </c>
      <c r="AW281" s="174" t="s">
        <v>31</v>
      </c>
      <c r="AX281" s="174" t="s">
        <v>74</v>
      </c>
      <c r="AY281" s="177" t="s">
        <v>123</v>
      </c>
    </row>
    <row r="282" s="184" customFormat="true" ht="12.8" hidden="false" customHeight="false" outlineLevel="0" collapsed="false">
      <c r="B282" s="185"/>
      <c r="D282" s="176" t="s">
        <v>139</v>
      </c>
      <c r="E282" s="186"/>
      <c r="F282" s="187" t="s">
        <v>158</v>
      </c>
      <c r="H282" s="188" t="n">
        <v>164.324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139</v>
      </c>
      <c r="AU282" s="186" t="s">
        <v>130</v>
      </c>
      <c r="AV282" s="184" t="s">
        <v>129</v>
      </c>
      <c r="AW282" s="184" t="s">
        <v>31</v>
      </c>
      <c r="AX282" s="184" t="s">
        <v>79</v>
      </c>
      <c r="AY282" s="186" t="s">
        <v>123</v>
      </c>
    </row>
    <row r="283" s="27" customFormat="true" ht="24.15" hidden="false" customHeight="true" outlineLevel="0" collapsed="false">
      <c r="A283" s="22"/>
      <c r="B283" s="160"/>
      <c r="C283" s="161" t="s">
        <v>518</v>
      </c>
      <c r="D283" s="161" t="s">
        <v>125</v>
      </c>
      <c r="E283" s="162" t="s">
        <v>519</v>
      </c>
      <c r="F283" s="163" t="s">
        <v>520</v>
      </c>
      <c r="G283" s="164" t="s">
        <v>136</v>
      </c>
      <c r="H283" s="165" t="n">
        <v>164.324</v>
      </c>
      <c r="I283" s="166"/>
      <c r="J283" s="167" t="n">
        <f aca="false">ROUND(I283*H283,2)</f>
        <v>0</v>
      </c>
      <c r="K283" s="163" t="s">
        <v>137</v>
      </c>
      <c r="L283" s="23"/>
      <c r="M283" s="168"/>
      <c r="N283" s="169" t="s">
        <v>40</v>
      </c>
      <c r="O283" s="60"/>
      <c r="P283" s="170" t="n">
        <f aca="false">O283*H283</f>
        <v>0</v>
      </c>
      <c r="Q283" s="170" t="n">
        <v>0.00029</v>
      </c>
      <c r="R283" s="170" t="n">
        <f aca="false">Q283*H283</f>
        <v>0.04765396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202</v>
      </c>
      <c r="AT283" s="172" t="s">
        <v>125</v>
      </c>
      <c r="AU283" s="172" t="s">
        <v>130</v>
      </c>
      <c r="AY283" s="3" t="s">
        <v>123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130</v>
      </c>
      <c r="BK283" s="173" t="n">
        <f aca="false">ROUND(I283*H283,2)</f>
        <v>0</v>
      </c>
      <c r="BL283" s="3" t="s">
        <v>202</v>
      </c>
      <c r="BM283" s="172" t="s">
        <v>521</v>
      </c>
    </row>
    <row r="284" s="146" customFormat="true" ht="25.9" hidden="false" customHeight="true" outlineLevel="0" collapsed="false">
      <c r="B284" s="147"/>
      <c r="D284" s="148" t="s">
        <v>73</v>
      </c>
      <c r="E284" s="149" t="s">
        <v>522</v>
      </c>
      <c r="F284" s="149" t="s">
        <v>523</v>
      </c>
      <c r="I284" s="150"/>
      <c r="J284" s="151" t="n">
        <f aca="false">BK284</f>
        <v>0</v>
      </c>
      <c r="L284" s="147"/>
      <c r="M284" s="152"/>
      <c r="N284" s="153"/>
      <c r="O284" s="153"/>
      <c r="P284" s="154" t="n">
        <f aca="false">SUM(P285:P291)</f>
        <v>0</v>
      </c>
      <c r="Q284" s="153"/>
      <c r="R284" s="154" t="n">
        <f aca="false">SUM(R285:R291)</f>
        <v>0</v>
      </c>
      <c r="S284" s="153"/>
      <c r="T284" s="155" t="n">
        <f aca="false">SUM(T285:T291)</f>
        <v>0</v>
      </c>
      <c r="AR284" s="148" t="s">
        <v>129</v>
      </c>
      <c r="AT284" s="156" t="s">
        <v>73</v>
      </c>
      <c r="AU284" s="156" t="s">
        <v>74</v>
      </c>
      <c r="AY284" s="148" t="s">
        <v>123</v>
      </c>
      <c r="BK284" s="157" t="n">
        <f aca="false">SUM(BK285:BK291)</f>
        <v>0</v>
      </c>
    </row>
    <row r="285" s="27" customFormat="true" ht="16.5" hidden="false" customHeight="true" outlineLevel="0" collapsed="false">
      <c r="A285" s="22"/>
      <c r="B285" s="160"/>
      <c r="C285" s="161" t="s">
        <v>524</v>
      </c>
      <c r="D285" s="161" t="s">
        <v>125</v>
      </c>
      <c r="E285" s="162" t="s">
        <v>525</v>
      </c>
      <c r="F285" s="163" t="s">
        <v>526</v>
      </c>
      <c r="G285" s="164" t="s">
        <v>197</v>
      </c>
      <c r="H285" s="165" t="n">
        <v>5</v>
      </c>
      <c r="I285" s="166"/>
      <c r="J285" s="167" t="n">
        <f aca="false">ROUND(I285*H285,2)</f>
        <v>0</v>
      </c>
      <c r="K285" s="163" t="s">
        <v>137</v>
      </c>
      <c r="L285" s="23"/>
      <c r="M285" s="168"/>
      <c r="N285" s="169" t="s">
        <v>40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527</v>
      </c>
      <c r="AT285" s="172" t="s">
        <v>125</v>
      </c>
      <c r="AU285" s="172" t="s">
        <v>79</v>
      </c>
      <c r="AY285" s="3" t="s">
        <v>123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130</v>
      </c>
      <c r="BK285" s="173" t="n">
        <f aca="false">ROUND(I285*H285,2)</f>
        <v>0</v>
      </c>
      <c r="BL285" s="3" t="s">
        <v>527</v>
      </c>
      <c r="BM285" s="172" t="s">
        <v>528</v>
      </c>
    </row>
    <row r="286" s="174" customFormat="true" ht="12.8" hidden="false" customHeight="false" outlineLevel="0" collapsed="false">
      <c r="B286" s="175"/>
      <c r="D286" s="176" t="s">
        <v>139</v>
      </c>
      <c r="E286" s="177"/>
      <c r="F286" s="178" t="s">
        <v>529</v>
      </c>
      <c r="H286" s="179" t="n">
        <v>5</v>
      </c>
      <c r="I286" s="180"/>
      <c r="L286" s="175"/>
      <c r="M286" s="181"/>
      <c r="N286" s="182"/>
      <c r="O286" s="182"/>
      <c r="P286" s="182"/>
      <c r="Q286" s="182"/>
      <c r="R286" s="182"/>
      <c r="S286" s="182"/>
      <c r="T286" s="183"/>
      <c r="AT286" s="177" t="s">
        <v>139</v>
      </c>
      <c r="AU286" s="177" t="s">
        <v>79</v>
      </c>
      <c r="AV286" s="174" t="s">
        <v>130</v>
      </c>
      <c r="AW286" s="174" t="s">
        <v>31</v>
      </c>
      <c r="AX286" s="174" t="s">
        <v>74</v>
      </c>
      <c r="AY286" s="177" t="s">
        <v>123</v>
      </c>
    </row>
    <row r="287" s="184" customFormat="true" ht="12.8" hidden="false" customHeight="false" outlineLevel="0" collapsed="false">
      <c r="B287" s="185"/>
      <c r="D287" s="176" t="s">
        <v>139</v>
      </c>
      <c r="E287" s="186"/>
      <c r="F287" s="187" t="s">
        <v>158</v>
      </c>
      <c r="H287" s="188" t="n">
        <v>5</v>
      </c>
      <c r="I287" s="189"/>
      <c r="L287" s="185"/>
      <c r="M287" s="190"/>
      <c r="N287" s="191"/>
      <c r="O287" s="191"/>
      <c r="P287" s="191"/>
      <c r="Q287" s="191"/>
      <c r="R287" s="191"/>
      <c r="S287" s="191"/>
      <c r="T287" s="192"/>
      <c r="AT287" s="186" t="s">
        <v>139</v>
      </c>
      <c r="AU287" s="186" t="s">
        <v>79</v>
      </c>
      <c r="AV287" s="184" t="s">
        <v>129</v>
      </c>
      <c r="AW287" s="184" t="s">
        <v>31</v>
      </c>
      <c r="AX287" s="184" t="s">
        <v>79</v>
      </c>
      <c r="AY287" s="186" t="s">
        <v>123</v>
      </c>
    </row>
    <row r="288" s="27" customFormat="true" ht="16.5" hidden="false" customHeight="true" outlineLevel="0" collapsed="false">
      <c r="A288" s="22"/>
      <c r="B288" s="160"/>
      <c r="C288" s="161" t="s">
        <v>530</v>
      </c>
      <c r="D288" s="161" t="s">
        <v>125</v>
      </c>
      <c r="E288" s="162" t="s">
        <v>531</v>
      </c>
      <c r="F288" s="163" t="s">
        <v>532</v>
      </c>
      <c r="G288" s="164" t="s">
        <v>197</v>
      </c>
      <c r="H288" s="165" t="n">
        <v>8</v>
      </c>
      <c r="I288" s="166"/>
      <c r="J288" s="167" t="n">
        <f aca="false">ROUND(I288*H288,2)</f>
        <v>0</v>
      </c>
      <c r="K288" s="163" t="s">
        <v>137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527</v>
      </c>
      <c r="AT288" s="172" t="s">
        <v>125</v>
      </c>
      <c r="AU288" s="172" t="s">
        <v>79</v>
      </c>
      <c r="AY288" s="3" t="s">
        <v>123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130</v>
      </c>
      <c r="BK288" s="173" t="n">
        <f aca="false">ROUND(I288*H288,2)</f>
        <v>0</v>
      </c>
      <c r="BL288" s="3" t="s">
        <v>527</v>
      </c>
      <c r="BM288" s="172" t="s">
        <v>533</v>
      </c>
    </row>
    <row r="289" s="174" customFormat="true" ht="12.8" hidden="false" customHeight="false" outlineLevel="0" collapsed="false">
      <c r="B289" s="175"/>
      <c r="D289" s="176" t="s">
        <v>139</v>
      </c>
      <c r="E289" s="177"/>
      <c r="F289" s="178" t="s">
        <v>534</v>
      </c>
      <c r="H289" s="179" t="n">
        <v>4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139</v>
      </c>
      <c r="AU289" s="177" t="s">
        <v>79</v>
      </c>
      <c r="AV289" s="174" t="s">
        <v>130</v>
      </c>
      <c r="AW289" s="174" t="s">
        <v>31</v>
      </c>
      <c r="AX289" s="174" t="s">
        <v>74</v>
      </c>
      <c r="AY289" s="177" t="s">
        <v>123</v>
      </c>
    </row>
    <row r="290" s="174" customFormat="true" ht="12.8" hidden="false" customHeight="false" outlineLevel="0" collapsed="false">
      <c r="B290" s="175"/>
      <c r="D290" s="176" t="s">
        <v>139</v>
      </c>
      <c r="E290" s="177"/>
      <c r="F290" s="178" t="s">
        <v>535</v>
      </c>
      <c r="H290" s="179" t="n">
        <v>4</v>
      </c>
      <c r="I290" s="180"/>
      <c r="L290" s="175"/>
      <c r="M290" s="181"/>
      <c r="N290" s="182"/>
      <c r="O290" s="182"/>
      <c r="P290" s="182"/>
      <c r="Q290" s="182"/>
      <c r="R290" s="182"/>
      <c r="S290" s="182"/>
      <c r="T290" s="183"/>
      <c r="AT290" s="177" t="s">
        <v>139</v>
      </c>
      <c r="AU290" s="177" t="s">
        <v>79</v>
      </c>
      <c r="AV290" s="174" t="s">
        <v>130</v>
      </c>
      <c r="AW290" s="174" t="s">
        <v>31</v>
      </c>
      <c r="AX290" s="174" t="s">
        <v>74</v>
      </c>
      <c r="AY290" s="177" t="s">
        <v>123</v>
      </c>
    </row>
    <row r="291" s="184" customFormat="true" ht="12.8" hidden="false" customHeight="false" outlineLevel="0" collapsed="false">
      <c r="B291" s="185"/>
      <c r="D291" s="176" t="s">
        <v>139</v>
      </c>
      <c r="E291" s="186"/>
      <c r="F291" s="187" t="s">
        <v>158</v>
      </c>
      <c r="H291" s="188" t="n">
        <v>8</v>
      </c>
      <c r="I291" s="189"/>
      <c r="L291" s="185"/>
      <c r="M291" s="190"/>
      <c r="N291" s="191"/>
      <c r="O291" s="191"/>
      <c r="P291" s="191"/>
      <c r="Q291" s="191"/>
      <c r="R291" s="191"/>
      <c r="S291" s="191"/>
      <c r="T291" s="192"/>
      <c r="AT291" s="186" t="s">
        <v>139</v>
      </c>
      <c r="AU291" s="186" t="s">
        <v>79</v>
      </c>
      <c r="AV291" s="184" t="s">
        <v>129</v>
      </c>
      <c r="AW291" s="184" t="s">
        <v>31</v>
      </c>
      <c r="AX291" s="184" t="s">
        <v>79</v>
      </c>
      <c r="AY291" s="186" t="s">
        <v>123</v>
      </c>
    </row>
    <row r="292" s="146" customFormat="true" ht="25.9" hidden="false" customHeight="true" outlineLevel="0" collapsed="false">
      <c r="B292" s="147"/>
      <c r="D292" s="148" t="s">
        <v>73</v>
      </c>
      <c r="E292" s="149" t="s">
        <v>536</v>
      </c>
      <c r="F292" s="149" t="s">
        <v>537</v>
      </c>
      <c r="I292" s="150"/>
      <c r="J292" s="151" t="n">
        <f aca="false">BK292</f>
        <v>0</v>
      </c>
      <c r="L292" s="147"/>
      <c r="M292" s="152"/>
      <c r="N292" s="153"/>
      <c r="O292" s="153"/>
      <c r="P292" s="154" t="n">
        <f aca="false">P293+P295</f>
        <v>0</v>
      </c>
      <c r="Q292" s="153"/>
      <c r="R292" s="154" t="n">
        <f aca="false">R293+R295</f>
        <v>0</v>
      </c>
      <c r="S292" s="153"/>
      <c r="T292" s="155" t="n">
        <f aca="false">T293+T295</f>
        <v>0</v>
      </c>
      <c r="AR292" s="148" t="s">
        <v>148</v>
      </c>
      <c r="AT292" s="156" t="s">
        <v>73</v>
      </c>
      <c r="AU292" s="156" t="s">
        <v>74</v>
      </c>
      <c r="AY292" s="148" t="s">
        <v>123</v>
      </c>
      <c r="BK292" s="157" t="n">
        <f aca="false">BK293+BK295</f>
        <v>0</v>
      </c>
    </row>
    <row r="293" s="146" customFormat="true" ht="22.8" hidden="false" customHeight="true" outlineLevel="0" collapsed="false">
      <c r="B293" s="147"/>
      <c r="D293" s="148" t="s">
        <v>73</v>
      </c>
      <c r="E293" s="158" t="s">
        <v>538</v>
      </c>
      <c r="F293" s="158" t="s">
        <v>539</v>
      </c>
      <c r="I293" s="150"/>
      <c r="J293" s="159" t="n">
        <f aca="false">BK293</f>
        <v>0</v>
      </c>
      <c r="L293" s="147"/>
      <c r="M293" s="152"/>
      <c r="N293" s="153"/>
      <c r="O293" s="153"/>
      <c r="P293" s="154" t="n">
        <f aca="false">P294</f>
        <v>0</v>
      </c>
      <c r="Q293" s="153"/>
      <c r="R293" s="154" t="n">
        <f aca="false">R294</f>
        <v>0</v>
      </c>
      <c r="S293" s="153"/>
      <c r="T293" s="155" t="n">
        <f aca="false">T294</f>
        <v>0</v>
      </c>
      <c r="AR293" s="148" t="s">
        <v>148</v>
      </c>
      <c r="AT293" s="156" t="s">
        <v>73</v>
      </c>
      <c r="AU293" s="156" t="s">
        <v>79</v>
      </c>
      <c r="AY293" s="148" t="s">
        <v>123</v>
      </c>
      <c r="BK293" s="157" t="n">
        <f aca="false">BK294</f>
        <v>0</v>
      </c>
    </row>
    <row r="294" s="27" customFormat="true" ht="16.5" hidden="false" customHeight="true" outlineLevel="0" collapsed="false">
      <c r="A294" s="22"/>
      <c r="B294" s="160"/>
      <c r="C294" s="161" t="s">
        <v>540</v>
      </c>
      <c r="D294" s="161" t="s">
        <v>125</v>
      </c>
      <c r="E294" s="162" t="s">
        <v>541</v>
      </c>
      <c r="F294" s="163" t="s">
        <v>542</v>
      </c>
      <c r="G294" s="164" t="s">
        <v>128</v>
      </c>
      <c r="H294" s="165" t="n">
        <v>1</v>
      </c>
      <c r="I294" s="166"/>
      <c r="J294" s="167" t="n">
        <f aca="false">ROUND(I294*H294,2)</f>
        <v>0</v>
      </c>
      <c r="K294" s="163" t="s">
        <v>137</v>
      </c>
      <c r="L294" s="23"/>
      <c r="M294" s="168"/>
      <c r="N294" s="169" t="s">
        <v>40</v>
      </c>
      <c r="O294" s="60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543</v>
      </c>
      <c r="AT294" s="172" t="s">
        <v>125</v>
      </c>
      <c r="AU294" s="172" t="s">
        <v>130</v>
      </c>
      <c r="AY294" s="3" t="s">
        <v>123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130</v>
      </c>
      <c r="BK294" s="173" t="n">
        <f aca="false">ROUND(I294*H294,2)</f>
        <v>0</v>
      </c>
      <c r="BL294" s="3" t="s">
        <v>543</v>
      </c>
      <c r="BM294" s="172" t="s">
        <v>544</v>
      </c>
    </row>
    <row r="295" s="146" customFormat="true" ht="22.8" hidden="false" customHeight="true" outlineLevel="0" collapsed="false">
      <c r="B295" s="147"/>
      <c r="D295" s="148" t="s">
        <v>73</v>
      </c>
      <c r="E295" s="158" t="s">
        <v>545</v>
      </c>
      <c r="F295" s="158" t="s">
        <v>546</v>
      </c>
      <c r="I295" s="150"/>
      <c r="J295" s="159" t="n">
        <f aca="false">BK295</f>
        <v>0</v>
      </c>
      <c r="L295" s="147"/>
      <c r="M295" s="152"/>
      <c r="N295" s="153"/>
      <c r="O295" s="153"/>
      <c r="P295" s="154" t="n">
        <f aca="false">P296</f>
        <v>0</v>
      </c>
      <c r="Q295" s="153"/>
      <c r="R295" s="154" t="n">
        <f aca="false">R296</f>
        <v>0</v>
      </c>
      <c r="S295" s="153"/>
      <c r="T295" s="155" t="n">
        <f aca="false">T296</f>
        <v>0</v>
      </c>
      <c r="AR295" s="148" t="s">
        <v>148</v>
      </c>
      <c r="AT295" s="156" t="s">
        <v>73</v>
      </c>
      <c r="AU295" s="156" t="s">
        <v>79</v>
      </c>
      <c r="AY295" s="148" t="s">
        <v>123</v>
      </c>
      <c r="BK295" s="157" t="n">
        <f aca="false">BK296</f>
        <v>0</v>
      </c>
    </row>
    <row r="296" s="27" customFormat="true" ht="16.5" hidden="false" customHeight="true" outlineLevel="0" collapsed="false">
      <c r="A296" s="22"/>
      <c r="B296" s="160"/>
      <c r="C296" s="161" t="s">
        <v>547</v>
      </c>
      <c r="D296" s="161" t="s">
        <v>125</v>
      </c>
      <c r="E296" s="162" t="s">
        <v>548</v>
      </c>
      <c r="F296" s="163" t="s">
        <v>549</v>
      </c>
      <c r="G296" s="164" t="s">
        <v>128</v>
      </c>
      <c r="H296" s="165" t="n">
        <v>1</v>
      </c>
      <c r="I296" s="166"/>
      <c r="J296" s="167" t="n">
        <f aca="false">ROUND(I296*H296,2)</f>
        <v>0</v>
      </c>
      <c r="K296" s="163" t="s">
        <v>137</v>
      </c>
      <c r="L296" s="23"/>
      <c r="M296" s="204"/>
      <c r="N296" s="205" t="s">
        <v>40</v>
      </c>
      <c r="O296" s="206"/>
      <c r="P296" s="207" t="n">
        <f aca="false">O296*H296</f>
        <v>0</v>
      </c>
      <c r="Q296" s="207" t="n">
        <v>0</v>
      </c>
      <c r="R296" s="207" t="n">
        <f aca="false">Q296*H296</f>
        <v>0</v>
      </c>
      <c r="S296" s="207" t="n">
        <v>0</v>
      </c>
      <c r="T296" s="208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543</v>
      </c>
      <c r="AT296" s="172" t="s">
        <v>125</v>
      </c>
      <c r="AU296" s="172" t="s">
        <v>130</v>
      </c>
      <c r="AY296" s="3" t="s">
        <v>123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130</v>
      </c>
      <c r="BK296" s="173" t="n">
        <f aca="false">ROUND(I296*H296,2)</f>
        <v>0</v>
      </c>
      <c r="BL296" s="3" t="s">
        <v>543</v>
      </c>
      <c r="BM296" s="172" t="s">
        <v>550</v>
      </c>
    </row>
    <row r="297" s="27" customFormat="true" ht="6.95" hidden="false" customHeight="true" outlineLevel="0" collapsed="false">
      <c r="A297" s="22"/>
      <c r="B297" s="44"/>
      <c r="C297" s="45"/>
      <c r="D297" s="45"/>
      <c r="E297" s="45"/>
      <c r="F297" s="45"/>
      <c r="G297" s="45"/>
      <c r="H297" s="45"/>
      <c r="I297" s="45"/>
      <c r="J297" s="45"/>
      <c r="K297" s="45"/>
      <c r="L297" s="23"/>
      <c r="M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</row>
  </sheetData>
  <autoFilter ref="C132:K296"/>
  <mergeCells count="6">
    <mergeCell ref="L2:V2"/>
    <mergeCell ref="E7:H7"/>
    <mergeCell ref="E16:H16"/>
    <mergeCell ref="E25:H25"/>
    <mergeCell ref="E85:H85"/>
    <mergeCell ref="E125:H125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2022-03-25T09:05:05Z</dcterms:created>
  <dc:creator>Eva-TOSH\Eva</dc:creator>
  <dc:description/>
  <dc:language>cs-CZ</dc:language>
  <cp:lastModifiedBy/>
  <cp:lastPrinted>2022-03-25T11:50:11Z</cp:lastPrinted>
  <dcterms:modified xsi:type="dcterms:W3CDTF">2022-03-25T11:51:09Z</dcterms:modified>
  <cp:revision>1</cp:revision>
  <dc:subject/>
  <dc:title/>
</cp:coreProperties>
</file>